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 sheetId="5" r:id="rId1"/>
  </sheets>
  <definedNames>
    <definedName name="_xlnm.Print_Titles" localSheetId="0">附件!$4:$6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<sst xmlns="http://schemas.openxmlformats.org/spreadsheetml/2006/main" count="511" uniqueCount="305">
  <si>
    <t>附件</t>
  </si>
  <si>
    <t>汉台区2025年第一批财政衔接推进乡村振兴补助资金项目计划明细表</t>
  </si>
  <si>
    <t>单位：万元</t>
  </si>
  <si>
    <t>项目类型</t>
  </si>
  <si>
    <t>项目名称</t>
  </si>
  <si>
    <t>项目内容及建设规模</t>
  </si>
  <si>
    <t>建设期限（起止时间）</t>
  </si>
  <si>
    <t>绩效目标</t>
  </si>
  <si>
    <t>项目实施地点</t>
  </si>
  <si>
    <t>财政衔接资金</t>
  </si>
  <si>
    <t>项目实施单位</t>
  </si>
  <si>
    <t>行业主管部门</t>
  </si>
  <si>
    <t>镇</t>
  </si>
  <si>
    <t>村</t>
  </si>
  <si>
    <t>小计</t>
  </si>
  <si>
    <t>中央</t>
  </si>
  <si>
    <t>省级</t>
  </si>
  <si>
    <t>市级</t>
  </si>
  <si>
    <t>区级</t>
  </si>
  <si>
    <t>总 计</t>
  </si>
  <si>
    <t>一、产业发展</t>
  </si>
  <si>
    <t>1.生产项目</t>
  </si>
  <si>
    <t>①种植业基地（种植业）</t>
  </si>
  <si>
    <t>2025年汉台区铺镇李冲村设施蔬菜大棚项目</t>
  </si>
  <si>
    <t>在李冲村五组搭建100亩大棚发展种植蔬菜（Φ32mm*1.5mm*7m热镀锌钢管、PO薄膜）。</t>
  </si>
  <si>
    <t>2025年3月-12月</t>
  </si>
  <si>
    <t>该项目属于经营性资产，资产归所在村村集体所有，项目建成后，由第三方经营主体与村集体经济组织签订租赁合同。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580户1850人，其中：脱贫户（含监测户）135户420人，户均增收大于500元。</t>
  </si>
  <si>
    <t>铺镇</t>
  </si>
  <si>
    <t>李冲村</t>
  </si>
  <si>
    <t>铺镇李冲村股份经济合作社</t>
  </si>
  <si>
    <t>区农业农村局</t>
  </si>
  <si>
    <t>2025年汉台区铺镇皂树村设施蔬菜大棚项目</t>
  </si>
  <si>
    <t>在铺镇皂树村搭建100亩大棚发展种植蔬菜（Φ32mm*1.5mm*7m热镀锌钢管、PO薄膜）。</t>
  </si>
  <si>
    <t>该项目属于经营性资产，资产归所在村村集体所有，项目建成后，由第三方经营主体与村集体经济组织签订租赁合同。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628户1732人，其中，脱贫户53户89人（含监测户3户8人），户均增收大于500元。</t>
  </si>
  <si>
    <t>皂树村</t>
  </si>
  <si>
    <t>铺镇皂树村股份经济合作社</t>
  </si>
  <si>
    <t>2025年汉台区铺镇新铺村设施蔬菜大棚项目</t>
  </si>
  <si>
    <t>在铺镇新铺村搭建100亩大棚发展种植蔬菜（Φ32mm*1.5mm*7m热镀锌钢管、PO薄膜）。</t>
  </si>
  <si>
    <t>该项目属于经营性资产，资产归所在村村集体所有，由第三方经营主体与村集体经济组织签订租赁合同，通过蔬菜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698户2169人，其中：脱贫户51户，145人，户均增收大于500元。</t>
  </si>
  <si>
    <t>新铺村</t>
  </si>
  <si>
    <t>铺镇新铺村股份经济合作社</t>
  </si>
  <si>
    <t>2025年汉台区鑫源街道办事处千户村木耳产业改造提升项目</t>
  </si>
  <si>
    <t>对已建成的40亩大棚配套灌溉主管网850米（DN90PE管150米、DN63PE管320米、DN50PE管380米）及配套设备阀门；新建食用菌晾晒架1000平方米（30方钢木耳晾晒架、纳米窗纱、卡簧及卡槽）。</t>
  </si>
  <si>
    <t>该项目属于经营性资产，资产归所在村村集体所有，由第三方经营主体与村集体经济组织签订租赁合同，通过食用菌种植发展壮大村集体经济。项目建成后，按照财政投入不低于6%取得收益，村集体根据项目收益分配方案30%归村集体所有，70%归村集体经济成员所有，重点向脱贫户和监测对象倾斜，实现差异化分配。通过土地流转、进园务工等形式带动附近群众就业增收，资产的后续管护由所在村村集体负责，预计受益总人口345户1440人，其中：脱贫户1户，1人，户均增收大于500元。</t>
  </si>
  <si>
    <t>鑫源街道办事处</t>
  </si>
  <si>
    <t>千户村</t>
  </si>
  <si>
    <t>鑫源街道办事处千户村股份经济合作社</t>
  </si>
  <si>
    <t>②养殖业基地（养殖业）</t>
  </si>
  <si>
    <t>2025年汉台区徐望镇智慧蛋鸡养殖基地20万羽鸡舍建设项目</t>
  </si>
  <si>
    <t>与汉台区产业投资集团合作，在汉台区智慧蛋鸡养殖基地中拟建两栋养殖鸡舍，共计7356.6㎡（单栋面积3678.3㎡）。</t>
  </si>
  <si>
    <t>项目建成后属于经营性资产，资产归所在村村集体所有，由徐望镇政府与汉台区产业投资集团签订资产租赁合同，按照财政投入不低于6%取得收益，整体收益首次交由徐望镇政府，徐望镇政府制定收益分配方案，将收益分配给辖区14个村，各村进行第二次利益分配，制定各村分配方案，增加村集体经济收入，并向重点脱贫户和三类人群户倾斜，实现差异化分配，预计间接带动受益总人口6358户19076人，其中：脱贫户2328户8015人，直接带动三类人群54户168人，户均增收大于500元。项目建设后通过带动入园务工、销售等形式带动附近群众就业增收，实现联农带农效益。</t>
  </si>
  <si>
    <t>徐望镇</t>
  </si>
  <si>
    <t>徐家湾村</t>
  </si>
  <si>
    <t>徐望镇政府</t>
  </si>
  <si>
    <t>2025年汉台区汉王镇现代化蛋鸡养殖设备采购项目</t>
  </si>
  <si>
    <t>与汉台区产业投资集团合作，采购6套5列8层蛋鸡饲养设备（成套）；鲁冰中央集蛋线设备1套，租赁给汉台区产业投资集团，投用于汉台区智慧蛋鸡养殖基地建设项目。</t>
  </si>
  <si>
    <t>项目建成后所采购属于经营性资产，资产归汉王镇村集体所有，由汉王镇政府与汉台区产业投资集团签订资产租赁合同，按照财政投入不低于6%取得收益，整体收益首次交由汉王镇政府，汉王镇政府制定收益分配方案，将收益分配给辖区14个村，各村进行第二次利益分配，制定各村分配方案，增加村集体经济收入，并向重点脱贫户和三类人群户倾斜，实现差异化分配，预计间接带动受益总人口5630户16081人，其中：脱贫户1511户5382人，直接带动三类人群85户259人，户均增收大于500元。实现带动村集体经济增收，发挥联农带农效益。</t>
  </si>
  <si>
    <t>汉王镇</t>
  </si>
  <si>
    <t>汉王镇政府</t>
  </si>
  <si>
    <t>2025年汉台区武乡镇郑庄村现代化养殖基地建设项目</t>
  </si>
  <si>
    <t>改造提升1200平方米恒温青年鸡育雏鸡舍1栋、购进智能化青年鸡育雏养殖设备1套、购进加温设备1套。</t>
  </si>
  <si>
    <t>该项目属于经营性资产，项目建成后，资产归所在村村集体所有，通过提升养殖规模，促进一产提质增效，带动周边群众增收。村集体按照财政投入不低于6%取得收益，根据项目收益分配方案30%归村集体所有，70%归村集体经济成员所有，重点向脱贫户和监测对象倾斜，实现差异化分配。通过联建租赁、入园务工、收益分配等方式直接带动12人就业，资产的后续管护由所在村村集体负责，预计带动脱贫户39户93人（含监测户），户均增收大于500元。</t>
  </si>
  <si>
    <t>武乡镇</t>
  </si>
  <si>
    <t>郑庄村</t>
  </si>
  <si>
    <t>武乡镇郑庄村股份经济合作社</t>
  </si>
  <si>
    <t>2025年汉台区到户产业奖补项目</t>
  </si>
  <si>
    <t>对400户发展特色养殖业、种植业及其他自主创收产业的脱贫户（含监测户）按照每户不高于3000元标准进行奖补。</t>
  </si>
  <si>
    <t>按照《汉台区财政衔接资金支持产业发展奖补办法》，优先支持有发展产业能力的脱贫户（含监测户）或监测户发展产业，按照不高于3000元的标准予以奖补，预计带动脱贫户（含监测户）400户1180人发展特色产业，增加其发展产业积极性，提高其收入水平。</t>
  </si>
  <si>
    <t>汉台区</t>
  </si>
  <si>
    <t>相关镇村</t>
  </si>
  <si>
    <t>2.加工流通项目</t>
  </si>
  <si>
    <t>①农产品仓储保鲜冷链基础设施建设</t>
  </si>
  <si>
    <t>2025年汉台区汉王镇五郎村农产品分拣中心（续建）项目</t>
  </si>
  <si>
    <t>1.硬化场地1400㎡厚度0.2m；2.安装地磅一台规格（30吨）；3.修建库房130㎡；4.购置选果设备一台；5.续建厂房600㎡；6.叉车一台；7.1m×1m托盘150个；8.周转胶框5000个；9.洗果机一台。</t>
  </si>
  <si>
    <t>该项目属于经营性资产，资产归所在村村集体所有，计划由第三方经营主体与村集体经济组织签订租赁合同，通过利益联结机制，壮大村集体经济。项目建成后，按照财政投入不低于5%取得收益，村集体根据项目收益分配方案30%归村集体所有，70%归村集体经济成员所有，进行平均分配，用工方面优先选用脱贫人口。通过租赁收益分配、带动务工等形式带动附近群众就业增收，资产的后续管护由所在村村集体负责，预计受益总人口350户1345人，其中：脱贫户（含监测户）148户567人，户均增收大于300元。</t>
  </si>
  <si>
    <t>五郎村</t>
  </si>
  <si>
    <t>汉王镇五郎村股份经济合作社</t>
  </si>
  <si>
    <t>3.配套设施项目</t>
  </si>
  <si>
    <t>①小型农田水利设施建设</t>
  </si>
  <si>
    <t>2025年汉台区老君镇五丰村沟渠治理项目</t>
  </si>
  <si>
    <t>新建D30U型混凝土渠道1700米</t>
  </si>
  <si>
    <t>2025年3月-8月</t>
  </si>
  <si>
    <t>该项目属于公益性资产，主要通过提升农田灌溉能力方式实现群众就业增收，通过该项目的实施，改善灌溉条件、提升了灌溉能力、方便了农民耕种，直接受益脱贫人口和监测对象户数10户28人，受益总人口数334户1085人，项目建成后归村集体所有，后续管护由村集体负责。</t>
  </si>
  <si>
    <t>老君镇</t>
  </si>
  <si>
    <t>五丰村</t>
  </si>
  <si>
    <t>老君镇政府</t>
  </si>
  <si>
    <t>区水利局</t>
  </si>
  <si>
    <t>2025年汉台区铺镇杨家营村设施蔬菜基地灌溉设施建设项目</t>
  </si>
  <si>
    <t>埋设配水主管网2.5km，修建蓄水池一座，修建D30渠道500米。</t>
  </si>
  <si>
    <t>该项目属于公益性资产，主要通过提升农田灌溉能力方式实现群众就业增收，通过该项目的实施，改善灌溉条件、提升了灌溉能力、方便了农民耕种，直接受益脱贫人口和监测对象户数36户101人，受益总人口数340户1172人，项目建成后归村集体所有，后续管护由村集体负责。</t>
  </si>
  <si>
    <t>杨家营村</t>
  </si>
  <si>
    <t>铺镇政府</t>
  </si>
  <si>
    <t>2025年汉台区汉王镇群干村重建水毁渠道修复项目</t>
  </si>
  <si>
    <t>重建水毁浆砌石渠道200米，修复田间排水渠道1000米。</t>
  </si>
  <si>
    <t>该项目属于公益性资产，主要通过提升农田灌溉能力方式实现群众就业增收，通过该项目的实施，改善灌溉条件、提升了灌溉能力、方便了农民耕种，直接受益脱贫人口和监测对象户数81户175人，受益总人口数242户598人，项目建成后归村集体所有，后续管护由村集体负责。</t>
  </si>
  <si>
    <t>群干村</t>
  </si>
  <si>
    <t>②产业园（区）</t>
  </si>
  <si>
    <t>2025年汉台区铺镇芦坝村设施蔬菜基地灌溉设施建设项目</t>
  </si>
  <si>
    <t>购置4寸水泵1套，配电箱1套，10t无塔上水器及防雨附着设施，管沟开挖1100米，铺设PE90-63主管网1118米，铺设PE20喷淋管网7080米及相关配件。</t>
  </si>
  <si>
    <t>该项目属于公益性资产，资产归芦坝村股份经济合作社所有。通过发展蔬菜壮大村集体经济，带动本村蔬菜产业发展、带动当地农户增收，资产的后续管护由村集体负责，预计受益总人口540户1633人，其中：脱贫户（含监测户）22户63人。</t>
  </si>
  <si>
    <t>芦坝村</t>
  </si>
  <si>
    <t>铺镇芦坝村股份经济合作社</t>
  </si>
  <si>
    <t>4.产业服务支撑项目</t>
  </si>
  <si>
    <t>④农业社会化服务</t>
  </si>
  <si>
    <t>2025年汉台区汉王镇白庙村农事社会化服务中心项目</t>
  </si>
  <si>
    <t>白庙村集约化种植千亩绿色稻米生产加工销售一体化生产基地。修建800平方米烘干房、购置耙田机（巨隆牌旋耕机1GQN-230一台、巨隆牌微耕机1GQN-200一台、东方红拖拉机LX904、MF804各一台）、收割机（洋马履带自走式全喂入稻麦联合收割机4LZ-7.0A（G4)2台）、插秧机（洋马高速乘坐式插秧机2台、宇崎水稻用育苗播种机1台），购置播种机1台、三轮车宗申250型2台、塔式烘干设施2台套，携创油菜割晒机4SY-2.7一台，莱工920型装载机一台等配套设备。</t>
  </si>
  <si>
    <t>该项目属于经营性资产，资产归白庙村股份经济合作社所有。项目建成以后通过资产租赁挂靠等形式进行农机社会化服务，服务汉王各村，根据项目收益分配方案30%归村集体所有，70%归村集体经济成员所有，重点向脱贫户和监测对象倾斜，实现差异化分配。通过土地流转、就业务工、收益分红等形式带动附近群众就业增收，资产的后续管护由所在村村集体负责，预计受益总人口446户1547人，其中：脱贫户（含监测户）123户469人，户均增收大于200元。</t>
  </si>
  <si>
    <t>白庙村</t>
  </si>
  <si>
    <t>汉王镇白庙村股份经济合作社</t>
  </si>
  <si>
    <t>2025年汉台区武乡镇农事社会化服务中心项目</t>
  </si>
  <si>
    <t>以王岭村鑫旺达种养殖专业合作社和王庄村志茂家庭农场为基础，打造武乡镇农机社会化服务专业队伍，新采购乐星1004型拖拉机2台、巨隆1GQN-230旋耕机2台、高速乘坐式插秧机洋马YR60D(G4)型2台、履带自走式全喂入稻麦联合收割机洋马4LZ-7.0A（G4)型2台、混流式静态房式谷物烘干机银牛5H-14TP型2套。</t>
  </si>
  <si>
    <t>该项目属于经营性资产，资产归王岭村和王庄村股份经济合作社所有。项目建成以后通过资产租赁挂靠等形式进行农机社会化服务，服务武乡18个村及周边镇村，根据项目收益分配方案30%归村集体所有，70%归村集体经济成员所有，重点向脱贫户和监测对象倾斜，实现差异化分配。村集体经济合作社按照收益分配方案向王岭村5户21人脱贫户（含监测户）和王庄村32户57人脱贫户（含监测户）分配。</t>
  </si>
  <si>
    <t>王庄村、王岭村</t>
  </si>
  <si>
    <t>武乡镇人民政府</t>
  </si>
  <si>
    <t>2025年汉台区河东店镇邹马村农事社会化服务中心项目</t>
  </si>
  <si>
    <t>精米加工生产线1套（日产15吨）、圆粮仓1个、包装机1套、重金属检测及大米质量检测设备1套及配套电路；修建精米加工生产线钢结构厂房1030平方米及附属设施。</t>
  </si>
  <si>
    <t>该项目属于经营性资产，资产归所在村村集体所有，资产的后续管护由村集体负责，村集体经济组织自主运营（村集体经济组织已流转周边近千亩土地进行优质粮油种植。为进一步提升产品附加值，壮大村集体经济，计划购置精米加工生产线及设备进行稻米深加工）带动生产，带动群众就近务工，提高群众收入，壮大村集体经济。项目建成后，村集体根据项目收益分配方案30%归村集体所有，70%归村集体经济成员所有，重点向脱贫户和监测对象倾斜，实现差异化分配，预计受益总人口247户779人，其中：脱贫户（含监测户）54户170人，户均增收≥100元。</t>
  </si>
  <si>
    <t>河东店镇</t>
  </si>
  <si>
    <t>邹马村</t>
  </si>
  <si>
    <t>河东店镇邹马村股份经济合作社</t>
  </si>
  <si>
    <t>2025年汉台区铺镇陈岭村农事社会化服务中心项目</t>
  </si>
  <si>
    <t>购收割机3台（洋马AW1180）、插秧机1台（洋马2ZGQ-60D（G4））、拖拉机4台（2台东方红1004、2台井关954）、水田埋茬起浆平地机1台(汉美1JS-380)、2.2米旋耕机2台（巨隆1GKN230）。</t>
  </si>
  <si>
    <t>该项目属于经营性资产，资产归所在村村集体所有，资产的后续管护由村集体负责。通过村集体经济组织自主经营，育秧插秧壮大村集体经济。项目建成后，村集体根据项目收益分配方案30%归村集体所有，70%归村集体经济成员所有，重点向脱贫户和监测对象倾斜，实现差异化分配。通过就近务工、带动生产等形式提高群众增收，预计受益总人口75户241人，其中：脱贫户（含监测户）28户58人，户均增收≥100元。</t>
  </si>
  <si>
    <t>陈岭村</t>
  </si>
  <si>
    <t>铺镇陈岭村股份经济合作社</t>
  </si>
  <si>
    <t>2025年汉台区龙江街道办事处唐营村农事社会化服务中心项目</t>
  </si>
  <si>
    <t>购置东方红LX1504拖拉机1台；东方红LY1004拖拉机1台；洋马4LZ-6.0A（YH1180)履带自走式全喂入稻麦联合收割机2台；洋马4LBZJ-140E(G4)履带自走式半喂入联合收割机1台；携创4SY-2.7油菜割晒机1台。</t>
  </si>
  <si>
    <t>该项目属于经营性资产，资产归所在村村集体所有，资产的后续管护由村集体负责。通过代耕代种壮大村集体经济。项目建成后，村集体根据项目收益分配方案30%归村集体所有，70%归村集体经济成员所有，重点向脱贫户和监测对象倾斜，实现差异化分配。通过就近务工、带动生产等形式提高群众增收，预计受益总人口60户80人，其中：脱贫户（含监测户）6户13人，户均增收≥100元。</t>
  </si>
  <si>
    <t>龙江街道办事处</t>
  </si>
  <si>
    <t>唐营村</t>
  </si>
  <si>
    <t>龙江街道办事处唐营村股份经济合作社</t>
  </si>
  <si>
    <t>5.金融配套项目</t>
  </si>
  <si>
    <t>①小额贷款贴息</t>
  </si>
  <si>
    <t>2025年汉台区小额贷款贴息项目</t>
  </si>
  <si>
    <t>对脱贫户（含监测帮扶对象）小额贷款贴息</t>
  </si>
  <si>
    <t>计划对1000户脱贫户提供免担保、免抵押信贷资金支持，并对利息进行全额贴息，解决脱贫户发展产业缺少资金的问题，预计1000户共计增收300万元。</t>
  </si>
  <si>
    <t>二、就业项目</t>
  </si>
  <si>
    <t>1.务工补助</t>
  </si>
  <si>
    <t>①交通费补助</t>
  </si>
  <si>
    <t>2025年汉台区外出务工一次性交通补贴项目</t>
  </si>
  <si>
    <t>全区跨区外出务工3个月以上的脱贫劳动力（含监测帮扶对象）给予每人交通生活补贴，区外市内每人100元，市外省内每人300元，省外每人500元，每年只享受一次。</t>
  </si>
  <si>
    <t>全区脱贫劳动力（含监测帮扶对象）跨区外出务工给予一次性交通补贴，全区预计5800名脱贫劳动力外出务工给一次性交通补贴，促进就业增收。</t>
  </si>
  <si>
    <t>5.公益性岗位</t>
  </si>
  <si>
    <t>公益性岗位</t>
  </si>
  <si>
    <t>2025年汉台区农村公路后续管护项目</t>
  </si>
  <si>
    <t>计划聘用92个护路员，加强对农村公路进行养护管理，每人每月补助800元。</t>
  </si>
  <si>
    <t>2025年1月-12月</t>
  </si>
  <si>
    <t>巩固提升92户脱贫户家庭收入，监测对象和脱贫人口每人每月收益800元。</t>
  </si>
  <si>
    <t>区农村公路事业发展中心</t>
  </si>
  <si>
    <t>区交通局</t>
  </si>
  <si>
    <t>2025年汉台区农村管水员公益性岗位项目</t>
  </si>
  <si>
    <t>140个管水员公益性岗位</t>
  </si>
  <si>
    <t>完成供水工程运行管护，提高饮水安全保障水平，帮助140户脱贫人口及三类人群家庭增加收入。</t>
  </si>
  <si>
    <t>三、乡村建设行动</t>
  </si>
  <si>
    <t>1.农村基础设施（含产业配套基础设施）</t>
  </si>
  <si>
    <t>②农村道路建设（通村路、通户路、小型桥梁等）</t>
  </si>
  <si>
    <t>汉台区鑫源街道办事处2025年中央财政以工代赈项目</t>
  </si>
  <si>
    <t>改建长2540米，宽度2.5-4.5米，厚18厘米的混凝土道路；排污沟渠治理，衬砌UD50型渠430米；T60型浆砌渠道600米，现浇混凝土渠道265米；铺设给水管道PE5O型310米。</t>
  </si>
  <si>
    <t>2025年3月-10月</t>
  </si>
  <si>
    <t>该项目属于公益性资产，主要采取以工代赈方式，带动当地劳动力参与工程建设，实现就地就近就业，发放劳务报酬不低于72.06万元，带动就业人数不少于45人，预计设置公益性岗位个数4人，改建道路2540米；排污沟渠治理1295米；维修改造供水管道310米。直接受益脱贫人口和监测对象户数3户5人，受益总人口数2160户8461人。项目建成后，资产归该村村集体所有，后续管护由村集体负责。</t>
  </si>
  <si>
    <t>赵寨村、凹口村、鑫源路社区、崔家沟社区、兴元湖社区</t>
  </si>
  <si>
    <t>区发改局</t>
  </si>
  <si>
    <t>汉台区武乡镇2025年中央财政以工代赈项目</t>
  </si>
  <si>
    <t>新建2.8公里，宽3米，厚18厘米的村组道路及其配套设施；新建U30型水渠5.21公里。</t>
  </si>
  <si>
    <t>该项目属于公益性资产，主要采取以工代赈方式，带动当地劳动力参与工程建设，实现就地就近就业，发放劳务报酬不低于73.21万元，带动就业人数不少于54人，预计设置公益性岗位个数1人，建成道路2.8公里，U30型水渠5.21公里。直接受益脱贫人口和监测对象户数82户107人，受益总人口数396户1197人。项目建成后，资产归该村村集体所有，后续管护由村集体负责。</t>
  </si>
  <si>
    <t>同力村</t>
  </si>
  <si>
    <t>2025年汉台区宗营镇武家坝村一组至武家坝村二组道路改建工程项目</t>
  </si>
  <si>
    <t>新建长0.511公里，宽3.5米，厚0.18米的混凝土道路。</t>
  </si>
  <si>
    <t>该项目属于公益性资产，主要通过带动务工方式实现群众就业增收，通过该项目的实施，改善了出行条件、提升了通行能力、方便了群众生产出行，直接受益脱贫人口和监测对象户数110户373人，受益总人口数482户1596人，项目建成后归武家坝村委会所有，后续管护由武家坝村委会负责，确保持续发挥作用。</t>
  </si>
  <si>
    <t>宗营镇</t>
  </si>
  <si>
    <t>武家坝村</t>
  </si>
  <si>
    <t>2025年汉台区汉王镇汉明村二组至六组道路改建工程项目</t>
  </si>
  <si>
    <t>新建长1.169公里，宽3.5米，厚0.18米的混凝土道路。</t>
  </si>
  <si>
    <t>该项目属于公益性资产，主要通过带动务工方式实现群众就业增收，通过该项目的实施，改善了出行条件、提升了通行能力、方便了群众生产出行，直接受益脱贫人口和监测对象户数159户563人，受益总人口数343户1219人，项目建成后归汉明村委会所有，后续管护由汉明村委会负责，确保持续发挥作用。</t>
  </si>
  <si>
    <t>汉明村</t>
  </si>
  <si>
    <t>2025年汉台区河东店镇瞿鲁营村1组至瞿鲁营村6组道路改建工程项目</t>
  </si>
  <si>
    <t>新建长1.112公里，宽3.5米，厚0.18米的混凝土道路。</t>
  </si>
  <si>
    <t>该项目属于公益性资产，主要通过带动务工方式实现群众就业增收，通过该项目的实施，改善了出行条件、提升了通行能力、方便了群众生产出行，直接受益脱贫人口和监测对象户数109户317人，受益总人口数580户1622人，项目建成后归瞿鲁营村委会所有，后续管护由瞿鲁营村委会负责，确保持续发挥作用。</t>
  </si>
  <si>
    <t>瞿鲁营村</t>
  </si>
  <si>
    <t>2025年汉台区龙江办事处张码头村九组至村主干道道路改建工程项目</t>
  </si>
  <si>
    <t>新建长0.462公里，宽3.5米，厚0.18米的混凝土道路。</t>
  </si>
  <si>
    <t>该项目属于公益性资产，主要通过带动务工方式实现群众就业增收，通过该项目的实施，改善了出行条件、提升了通行能力、方便了群众生产出行，直接受益脱贫人口和监测对象户数22户48人，受益总人口数547户1840人，项目建成后归张码头村委会所有，后续管护由张码头村委会负责，确保持续发挥作用。</t>
  </si>
  <si>
    <t>张码头村</t>
  </si>
  <si>
    <t>2025年汉台区汉王镇汉明村东干渠桥危桥改造工程项目</t>
  </si>
  <si>
    <t>新建桥梁一座长8.812米，宽7.5米。</t>
  </si>
  <si>
    <t>2025年汉台区老君镇金星村龙沟桥危桥改造工程项目</t>
  </si>
  <si>
    <t>新建桥梁一座长10.6米，宽10米。</t>
  </si>
  <si>
    <t>该项目属于公益性资产，主要通过带动务工方式实现群众就业增收，通过该项目的实施，改善了出行条件、提升了通行能力、方便了群众生产出行，直接受益脱贫人口和监测对象户数21户49人，受益总人口数584户1814人，项目建成后归金星村委会所有，后续管护由金星村委会负责，确保持续发挥作用。</t>
  </si>
  <si>
    <t>金星村</t>
  </si>
  <si>
    <t>2025年汉台区铺镇姜坝村乌沙河桥项目</t>
  </si>
  <si>
    <t>新建桥梁一座长8.713米，宽7.5米。</t>
  </si>
  <si>
    <t>该项目属于公益性资产，主要通过带动务工方式实现群众就业增收，通过该项目的实施，改善了出行条件、提升了通行能力、方便了群众生产出行，直接受益脱贫人口和监测对象户数77户195人，受益总人口数818户2140人，项目建成后归姜坝村委会所有，后续管护由姜坝村委会负责，确保持续发挥作用。</t>
  </si>
  <si>
    <t>姜坝村</t>
  </si>
  <si>
    <t>2025年汉台区铺镇新安村南干渠支渠小桥项目</t>
  </si>
  <si>
    <t>新建桥梁一座长8.84米，宽10.5米。</t>
  </si>
  <si>
    <t>该项目属于公益性资产，主要通过带动务工方式实现群众就业增收，通过该项目的实施，改善了出行条件、提升了通行能力、方便了群众生产出行，直接受益脱贫人口和监测对象户数68户186人，受益总人口数512户1530人，项目建成后归新安村委会所有，后续管护由新安村委会负责，确保持续发挥作用。</t>
  </si>
  <si>
    <t>新安村</t>
  </si>
  <si>
    <t>2025年汉台区徐望镇三郊村洪沟河桥项目</t>
  </si>
  <si>
    <t>新建桥梁一座长8.6米，宽7.5米。</t>
  </si>
  <si>
    <t>该项目属于公益性资产，主要通过带动务工方式实现群众就业增收，通过该项目的实施，改善了出行条件、提升了通行能力、方便了群众生产出行，直接受益脱贫人口和监测对象户数168户568人，受益总人口数337户1079人，项目建成后归三郊村委会所有，后续管护由三郊村委会负责，确保持续发挥作用。</t>
  </si>
  <si>
    <t>三郊村</t>
  </si>
  <si>
    <t>2025年汉台区武乡镇明光村三组至明光村八组道路改建工程项目</t>
  </si>
  <si>
    <t>全长0.459公里，扩宽至4.5米，厚0.18米，水泥混凝土路面。</t>
  </si>
  <si>
    <t>该项目属于公益性资产，主要通过带动务工方式实现群众就业增收，通过该项目的实施，改善了出行条件、提升了通行能力、方便了群众生产出行，直接受益脱贫人口和监测对象户数96户280人，受益总人口数523户1526人，项目建成后归明光村委会所有，后续管护由明光村委会负责，确保持续发挥作用。</t>
  </si>
  <si>
    <t>明光村</t>
  </si>
  <si>
    <t>2025年汉台区武乡镇毛寨村至毛堰村道路改建工程项目</t>
  </si>
  <si>
    <t>长1.178公里，宽3.5米，厚0.18米，水泥混凝土路面。</t>
  </si>
  <si>
    <t>该项目属于公益性资产，主要通过带动务工方式实现群众就业增收，通过该项目的实施，改善了出行条件、提升了通行能力、方便了群众生产出行，直接受益脱贫人口和监测对象户数60户191人，受益总人口数578户1869人，项目建成后归毛寨村委会所有，后续管护由毛寨村委会负责，确保持续发挥作用。</t>
  </si>
  <si>
    <t>毛寨村</t>
  </si>
  <si>
    <t>2025年汉台区铺镇安然寺村一组至安然寺村六组道路改建工程项目</t>
  </si>
  <si>
    <t>长0.381公里，宽3.5米，厚0.18米，水泥混凝土路面。</t>
  </si>
  <si>
    <t>该项目属于公益性资产，主要通过带动务工方式实现群众就业增收，通过该项目的实施，改善了出行条件、提升了通行能力、方便了群众生产出行，直接受益脱贫人口和监测对象户数58户167人，受益总人口数529户1467人，项目建成后归安然寺村委会所有，后续管护由安然寺村委会负责，确保持续发挥作用。</t>
  </si>
  <si>
    <t>安然寺村</t>
  </si>
  <si>
    <t>2025年汉台区老君镇五丰村五组至村主干道道路改建工程项目</t>
  </si>
  <si>
    <t>长0.66公里，宽3.5米，厚0.18米，水泥混凝土路面。</t>
  </si>
  <si>
    <t>该项目属于公益性资产，主要通过带动务工方式实现群众就业增收，通过该项目的实施，改善了出行条件、提升了通行能力、方便了群众生产出行，直接受益脱贫人口和监测对象户数14户33人，受益总人口数390户1073人，项目建成后归五丰村委会所有，后续管护由五丰村委会负责，确保持续发挥作用。</t>
  </si>
  <si>
    <t>2025年汉台区龙江街道办事处孤山村八组至孤山村十组道路改建工程项目</t>
  </si>
  <si>
    <t>长0.565公里，宽4米，厚0.18米，水泥混凝土路面。</t>
  </si>
  <si>
    <t>该项目属于公益性资产，主要通过带动务工方式实现群众就业增收，通过该项目的实施，改善了出行条件、提升了通行能力、方便了群众生产出行，直接受益脱贫人口和监测对象户数43户115人，受益总人口数575户1997人，项目建成后归孤山村委会所有，后续管护由孤山村委会负责，确保持续发挥作用。</t>
  </si>
  <si>
    <t>孤山村</t>
  </si>
  <si>
    <t>2025年汉台区武乡镇邢坝村至王庄村道路改建工程项目</t>
  </si>
  <si>
    <t>该项目属于公益性资产，主要通过带动务工方式实现群众就业增收，通过该项目的实施，改善了出行条件、提升了通行能力、方便了群众生产出行，直接受益脱贫人口和监测对象户数266户735人，受益总人口数840户2936人，项目建成后归邢坝村委会所有，后续管护由邢坝村委会负责，确保持续发挥作用。</t>
  </si>
  <si>
    <t>邢坝村</t>
  </si>
  <si>
    <t>2025年汉台区徐望镇汪洋村至邓庙村8组道路改建工程项目</t>
  </si>
  <si>
    <t>长1.0公里，宽3.5-4.5米，厚0.18米，水泥混凝土路面。</t>
  </si>
  <si>
    <t>该项目属于公益性资产，主要通过带动务工方式实现群众就业增收，通过该项目的实施，改善了出行条件、提升了通行能力、方便了群众生产出行，直接受益脱贫人口和监测对象户数291户946人，受益总人口数685户2071人，项目建成后归邓庙村委会所有，后续管护由邓庙村委会负责，确保持续发挥作用。</t>
  </si>
  <si>
    <t>邓庙村</t>
  </si>
  <si>
    <t>③产业路、资源路、旅游路建设</t>
  </si>
  <si>
    <t>2025年汉台区河东店镇花果村水产基地产业路项目</t>
  </si>
  <si>
    <t>对花果村二组315省道至鱼种场水产基地产业道路全长880米、宽3米、厚0.18米进行混凝土硬化。</t>
  </si>
  <si>
    <t>该项目属于公益性资产，通过完善产业基础设施，提高果园运输及机械化种植条件，促进产业发展，其中：带动直接受益脱贫人口和监测对象户数57户176人，受益总人口数384户1157人，项目完成后，资产归所在村村集体所有，后续管护由村集体负责，确保持续发挥作用。</t>
  </si>
  <si>
    <t>花果村</t>
  </si>
  <si>
    <t>河东店镇花果村股份经济合作社</t>
  </si>
  <si>
    <t>2025年汉台区老君镇五丰村产业路项目</t>
  </si>
  <si>
    <t>在五丰村一、六组修建混凝土产业路400米、宽3.5米、厚0.2米。</t>
  </si>
  <si>
    <t>老君镇五丰村股份经济合作社</t>
  </si>
  <si>
    <t>2025年汉台区龙江街道办事处河坝村大棚蔬菜基地产业路项目</t>
  </si>
  <si>
    <t>新建设五、六组设施蔬菜大棚基地混凝土产业路长850米、宽3米、厚0.18米。</t>
  </si>
  <si>
    <t>该项目属于公益性资产，项目完成后，资产归所在村村集体所有，通过完善产业基础设施，提高蔬菜运输及机械化种植条件，促进产业发展，项目建成后，给项目村农户46户67人(其中脱贫户2户6人）生产生活、产业发展和人居环境带来便利和改善。</t>
  </si>
  <si>
    <t>河坝村</t>
  </si>
  <si>
    <t>龙江街道办事处河坝村股份经济合作社</t>
  </si>
  <si>
    <t>2025年汉台区武乡镇明光村柑橘基地产业路项目</t>
  </si>
  <si>
    <t>柑橘园内修建长680米，宽3.5米，厚0.2米混凝土产业路。</t>
  </si>
  <si>
    <t>该项目属于公益性资产，项目完成后，资产归所在村村集体所有，通过完善基础设施，提高柑橘园区生产条件，方便群众出行，通过进园务工等形式带动群众就业增收。预计受益总人口34户53人，其中：脱贫户（含监测户）22户46人。</t>
  </si>
  <si>
    <t>武乡镇明光村股份经济合作社</t>
  </si>
  <si>
    <t>2025年汉台区宗营镇范家坪村柑橘基地产业路项目</t>
  </si>
  <si>
    <t>二组桥岁路至村主干道开花塘修建长1300米、宽3.5米、厚0.2米混凝土柑橘产业路。</t>
  </si>
  <si>
    <t>该项目属于公益性资产，项目完成后，资产归所在村村集体所有，通过完善基础设施，提高柑橘园区生产条件，方便群众出行，通过进园务工等形式带动群众就业增收。预计受益总人口204户612人，其中：脱贫户（含监测户）57户171人。</t>
  </si>
  <si>
    <t>范家坪村</t>
  </si>
  <si>
    <t>宗营镇范家坪村股份经济合作社</t>
  </si>
  <si>
    <t>2025年汉台区汉王镇群干村柑橘基地产业路项目</t>
  </si>
  <si>
    <t>柑橘园区道路和生产道路，共计5条，宽3米、厚0.2米，全长1500米。</t>
  </si>
  <si>
    <t>该项目属于公益性资产，项目完成后，资产归所在村村集体所有，通过完善果园产业基础设施，提高果品运输及机械化种植条件，通过完善生产基础设施，促进产业发展，预计直接受益脱贫人口和监测对象158户469人，受益总人口246户537人，该资产属于所在村村集体所有，后续管护由村集体负责，确保持续发挥效益。</t>
  </si>
  <si>
    <t>汉王镇群干村股份经济合作社</t>
  </si>
  <si>
    <t>2025年汉台区汉王镇光华村果品基地产业路项目</t>
  </si>
  <si>
    <t>新建长0.449公里，宽4.5米，厚0.18米的混凝土果品基地产业路。</t>
  </si>
  <si>
    <t>该项目属于公益性资产，主要通过带动务工方式实现群众就业增收，通过该项目的实施，改善了出行条件、提升了通行能力、方便了群众生产出行，直接受益脱贫人口和监测对象户数136户526人，受益总人口数467户1573人，项目建成后归光华村委会所有，后续管护由光华村委会负责，确保持续发挥作用。</t>
  </si>
  <si>
    <t>光华村</t>
  </si>
  <si>
    <t>2025年汉台区徐望镇万羽智慧养鸡场产业道路项目</t>
  </si>
  <si>
    <t>长0.3公里，宽5米，厚0.18米，水泥混凝土路面。</t>
  </si>
  <si>
    <t>该项目属于公益性资产，主要通过带动务工方式实现群众就业增收，通过该项目的实施，改善了出行条件、提升了通行能力、方便了群众生产出行，直接受益脱贫人口和监测对象户数209户767人，受益总人口数604户2068人，项目建成后归徐家湾村委会所有，后续管护由徐家湾村委会负责，确保持续发挥作用。</t>
  </si>
  <si>
    <t>④农村供水保障设施建设</t>
  </si>
  <si>
    <t>2025年汉台区武乡镇明光村西沟水源巩固提升工程项目</t>
  </si>
  <si>
    <t>维修改造西沟水源1处，更换输水管道DN160PE管道1500m，新建补充水源井1口，铺设DN110PE输水管道1000m，更换输水管道DN75PE管道300m。更换武乡镇政府门前输水管道DN110PE管380m，DN75PE管道123m，新建闸阀井2座。</t>
  </si>
  <si>
    <t>该项目属于公益性资产，主要通过巩固提升当地饮水基础设施条件方式实现群众就业增收,，通过该项目的实施，改善饮水条件、提升供水能力，直接受益脱贫人口和监测对象户数91户259人，受益总人口数519户1320人，项目建成后归区水利局所有，后续管护由区水利局负责，确保持续发挥作用。</t>
  </si>
  <si>
    <t>2025年汉台区河东店镇花果村人饮工程项目</t>
  </si>
  <si>
    <t>新建机井1口，井深150m，新建10m泵房1间，泵房防护挡墙18m，新建6㎡消毒房1间，水泵1台，配电柜1套，一体机1套；铺设DN65钢管抽水管道 700m,铺设DN63PE输水管道1470m,新建100m³蓄水池1口,新建闸阀井5座。</t>
  </si>
  <si>
    <t>该项目属于公益性资产，主要通过巩固提升当地饮水基础设施条件方式实现群众就业增收,，通过该项目的实施，改善饮水条件、提升供水能力，直接受益脱贫人口和监测对象户数58户168人，受益总人口数320户1207人，项目建成后归村集体所有，后续管护由村集体负责，确保持续发挥作用。</t>
  </si>
  <si>
    <t>2025年汉台区老君镇金寨村饮水安全提升工程项目</t>
  </si>
  <si>
    <t>更换供水管道1150m(DN110PE管900m,DN75PE管250m)，闸阀井2座；该村村内供水支管管道更换，其中：DN50PE(1.0MPa)管1380m，DN25PE(1.0MPa)管650m，DN20PE(1.0MPa)管3455m。</t>
  </si>
  <si>
    <t>该项目属于公益性资产，主要通过巩固提升当地饮水基础设施条件方式实现群众就业增收，通过该项目的实施，改善饮水条件、提升供水能力，直接受益脱贫人口和监测对象户数16户43人，受益总人口数440户1636人，项目建成后归区水利局所有，后续管护由区水利局负责，确保持续发挥作用。</t>
  </si>
  <si>
    <t>金寨村</t>
  </si>
  <si>
    <t>2025年汉台区武乡镇曹党村饮水安全提升工程项目</t>
  </si>
  <si>
    <t>更换DN110PE 输水管道600m，更换DN63PE输水管道300m,更换DN40PE输水管道2000m，更换DN32PE输水管道500m，村内供水支管更换(DN25PE管3000m、DN20PE管4500m)，新建闸阀井6座。</t>
  </si>
  <si>
    <t>该项目属于公益性资产，主要通过巩固提升当地饮水基础设施条件方式实现群众就业增收,，通过该项目的实施，改善饮水条件、提升供水能力，直接受益脱贫人口和监测对象户数109户312人，受益总人口数575户1536人，项目建成后归区水利局所有，后续管护由区水利局负责，确保持续发挥作用。</t>
  </si>
  <si>
    <t>曹党村</t>
  </si>
  <si>
    <t>2025年汉台区农村供水工程水质检测项目</t>
  </si>
  <si>
    <t>对全区农村供水工程用水安全情况取样检测</t>
  </si>
  <si>
    <t>该项目属于公益性项目，主要对全区农村供水工程水质取样检测，保障饮水安全。直接受益脱贫人口和监测对象户数11074户34498人，受益总人口数11074户34498人。</t>
  </si>
  <si>
    <t>2.人居环境整治</t>
  </si>
  <si>
    <t>②农村污水治理</t>
  </si>
  <si>
    <t>2025年汉台区龙江街道办事处梧凤村生活污水治理项目</t>
  </si>
  <si>
    <t>新建污水收集管网约826米（其中DN300污水主管645米，DN200污水主管78米，DN160污水支管103米）。配套污水塑料沉泥井6座，塑料检查井31座。</t>
  </si>
  <si>
    <t>2025年6月-12月</t>
  </si>
  <si>
    <t>该项目属于公益性资产，通过梧凤村农村生活污水治理项目的实施，带动项目所在地的村民以参与项目基础土建的方式实现就业增收，改善该村人居环境质量，提升村庄生活污水治理率，改善村庄人居环境，预计直接受益脱贫人口和监测对象户数20户60人，受益总人口数95户620人，项目建成后归村集体所有，后续管护由村集体负责，确保持续发挥作用。</t>
  </si>
  <si>
    <t>梧凤村</t>
  </si>
  <si>
    <t>市生态环境局汉台分局</t>
  </si>
  <si>
    <t>2025年汉台区七里街道办事处文庙村生活污水治理项目</t>
  </si>
  <si>
    <t>新建污水收集管网约2091.19米（其中DN300污水主管463.8米，DN200污水支管632.39米，DN100污水支管995米）。配套污水塑料沉泥井12座，检查井32座。</t>
  </si>
  <si>
    <t>该项目属于公益性资产，通过文庙村农村生活污水治理项目的实施，带动项目所在地的村民以参与项目基础土建的方式实现就业增收，改善该村人居环境质量，提升村庄生活污水治理率，改善村庄人居环境，预计直接受益脱贫人口和监测对象户数17户50人，受益总人口数80户550人，项目建成后归村集体所有，后续管护由村集体负责，确保持续发挥作用。</t>
  </si>
  <si>
    <t>七里街道办事处</t>
  </si>
  <si>
    <t>文庙村</t>
  </si>
  <si>
    <t>2025年汉台区河东店镇邹马村生活污水治理项目</t>
  </si>
  <si>
    <t>新建污水收集管网约1148.1米（其中DN300污水主管468.1米，DN200污水支管266米，DN100污水支管414米）。配套污水塑料沉泥井8座，塑料检查井15座。</t>
  </si>
  <si>
    <t>该项目属于公益性资产，通过邹马村农村生活污水治理项目的实施，带动项目所在地的村民以参与项目基础土建的方式实现就业增收，改善该村人居环境质量，提升村庄生活污水治理率，改善村庄人居环境，预计直接受益脱贫人口和监测对象户数12户30人，受益总人口数70户380人，项目建成后归村集体所有，后续管护由村集体负责，确保持续发挥作用。</t>
  </si>
  <si>
    <t>2025年汉台区武乡镇曹寨村生活污水治理项目</t>
  </si>
  <si>
    <t>新建污水收集管网约1293.01米（其中DN400污水主管324.47米（含44.2米过十天高速涵洞），DN300污水支管299.54米，DN100污水支管669米）。配套污水塑料沉泥井8座，塑料污水检查井12座。</t>
  </si>
  <si>
    <t>该项目属于公益性资产，通过曹寨村农村生活污水治理项目的实施，带动项目所在地的村民以参与项目基础土建的方式实现就业增收，改善该村人居环境质量，提升村庄生活污水治理率，改善村庄人居环境，预计直接受益脱贫人口和监测对象户数15户35人，受益总人口数80户420人，项目建成后归村集体所有，后续管护由村集体负责，确保持续发挥作用。</t>
  </si>
  <si>
    <t>曹寨村</t>
  </si>
  <si>
    <t>五、巩固三保障成果</t>
  </si>
  <si>
    <t>2.教育</t>
  </si>
  <si>
    <t>①享受“雨露计划”职业教育补助</t>
  </si>
  <si>
    <t>2025年汉台区雨露计划脱贫家庭中高职职业教育补助项目</t>
  </si>
  <si>
    <t>对符合条件的脱贫家庭（含监测帮扶对象）中高职学生按每人每年3000元标准进行资助，预计补助660余人次。</t>
  </si>
  <si>
    <t>通过雨露计划教育补助，减轻学生家庭经济负担，提高就读的脱贫人员学业水平能力。对符合条件的脱贫家庭（含监测帮扶对象）中高职学生进行每人每年3000元资助。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</si>
</sst>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9"/>
      <name val="宋体"/>
      <charset val="134"/>
    </font>
    <font>
      <sz val="18"/>
      <name val="宋体"/>
      <charset val="134"/>
    </font>
    <font>
      <b/>
      <sz val="9"/>
      <name val="宋体"/>
      <charset val="134"/>
    </font>
    <font>
      <b/>
      <sz val="10"/>
      <name val="宋体"/>
      <charset val="134"/>
    </font>
    <font>
      <sz val="10"/>
      <name val="宋体"/>
      <charset val="134"/>
    </font>
    <font>
      <sz val="9"/>
      <color theme="1"/>
      <name val="宋体"/>
      <charset val="134"/>
    </font>
    <font>
      <sz val="12"/>
      <name val="宋体"/>
      <charset val="134"/>
    </font>
    <font>
      <b/>
      <sz val="18"/>
      <name val="宋体"/>
      <charset val="134"/>
    </font>
    <font>
      <sz val="10"/>
      <name val="宋体"/>
      <charset val="134"/>
      <scheme val="major"/>
    </font>
    <font>
      <sz val="10"/>
      <name val="宋体"/>
      <charset val="134"/>
      <scheme val="minor"/>
    </font>
    <font>
      <b/>
      <sz val="9"/>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3" borderId="11" applyNumberFormat="0" applyAlignment="0" applyProtection="0">
      <alignment vertical="center"/>
    </xf>
    <xf numFmtId="0" fontId="22" fillId="4" borderId="12" applyNumberFormat="0" applyAlignment="0" applyProtection="0">
      <alignment vertical="center"/>
    </xf>
    <xf numFmtId="0" fontId="23" fillId="4" borderId="11" applyNumberFormat="0" applyAlignment="0" applyProtection="0">
      <alignment vertical="center"/>
    </xf>
    <xf numFmtId="0" fontId="24" fillId="5"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7" fillId="0" borderId="0">
      <alignment vertical="center"/>
    </xf>
  </cellStyleXfs>
  <cellXfs count="5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NumberFormat="1" applyFont="1" applyFill="1" applyBorder="1" applyAlignment="1">
      <alignment horizontal="center" vertical="center"/>
    </xf>
    <xf numFmtId="0" fontId="7" fillId="0" borderId="0" xfId="0" applyFont="1" applyFill="1" applyBorder="1" applyAlignment="1">
      <alignment horizontal="left" vertical="center" wrapText="1"/>
    </xf>
    <xf numFmtId="0" fontId="8" fillId="0" borderId="0" xfId="0" applyFont="1" applyFill="1" applyAlignment="1">
      <alignment horizontal="center" vertical="center" wrapText="1"/>
    </xf>
    <xf numFmtId="0" fontId="1" fillId="0" borderId="0" xfId="0" applyFont="1" applyFill="1" applyBorder="1" applyAlignment="1">
      <alignment horizontal="left" wrapText="1"/>
    </xf>
    <xf numFmtId="0" fontId="1" fillId="0" borderId="0" xfId="0" applyFont="1" applyFill="1" applyBorder="1" applyAlignment="1">
      <alignment horizontal="center"/>
    </xf>
    <xf numFmtId="0" fontId="1" fillId="0" borderId="0" xfId="0" applyFont="1" applyFill="1" applyBorder="1" applyAlignment="1">
      <alignment horizontal="left"/>
    </xf>
    <xf numFmtId="0" fontId="1" fillId="0" borderId="1" xfId="0" applyNumberFormat="1" applyFont="1" applyFill="1" applyBorder="1" applyAlignment="1">
      <alignment horizontal="center" vertical="center"/>
    </xf>
    <xf numFmtId="0" fontId="1" fillId="0" borderId="1" xfId="0" applyFont="1" applyFill="1" applyBorder="1" applyAlignment="1">
      <alignment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0" borderId="2" xfId="49" applyNumberFormat="1" applyFont="1" applyFill="1" applyBorder="1" applyAlignment="1">
      <alignment horizontal="center" vertical="center" wrapText="1"/>
    </xf>
    <xf numFmtId="0" fontId="1" fillId="0" borderId="6"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0" fontId="4"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5" fillId="0" borderId="2" xfId="0" applyNumberFormat="1" applyFont="1" applyFill="1" applyBorder="1" applyAlignment="1">
      <alignment horizontal="left" vertical="center" wrapText="1"/>
    </xf>
    <xf numFmtId="0" fontId="5" fillId="0" borderId="2" xfId="0" applyNumberFormat="1" applyFont="1" applyFill="1" applyBorder="1" applyAlignment="1">
      <alignment horizontal="center" vertical="center"/>
    </xf>
    <xf numFmtId="0"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lignment vertical="center" wrapText="1"/>
    </xf>
    <xf numFmtId="0" fontId="5"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lignment vertical="center"/>
    </xf>
    <xf numFmtId="0" fontId="9"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xf>
    <xf numFmtId="0" fontId="11" fillId="0" borderId="2" xfId="0" applyNumberFormat="1" applyFont="1" applyFill="1" applyBorder="1" applyAlignment="1">
      <alignment horizontal="left" vertical="center" wrapText="1"/>
    </xf>
    <xf numFmtId="0" fontId="12"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lignment horizontal="center" wrapText="1"/>
    </xf>
    <xf numFmtId="0" fontId="9" fillId="0" borderId="2" xfId="0" applyNumberFormat="1" applyFont="1" applyFill="1" applyBorder="1" applyAlignment="1">
      <alignment horizontal="center" vertical="center"/>
    </xf>
    <xf numFmtId="0" fontId="9" fillId="0" borderId="2" xfId="0" applyNumberFormat="1" applyFont="1" applyFill="1" applyBorder="1" applyAlignment="1">
      <alignment horizontal="left" vertical="center" wrapText="1"/>
    </xf>
    <xf numFmtId="0" fontId="5" fillId="0" borderId="2" xfId="0" applyNumberFormat="1" applyFont="1" applyFill="1" applyBorder="1" applyAlignment="1" applyProtection="1">
      <alignment horizontal="justify" vertical="center" wrapText="1"/>
    </xf>
    <xf numFmtId="0" fontId="1" fillId="0" borderId="2" xfId="0" applyNumberFormat="1" applyFont="1" applyFill="1" applyBorder="1" applyAlignment="1">
      <alignment vertical="center" wrapText="1"/>
    </xf>
    <xf numFmtId="0" fontId="5" fillId="0" borderId="2" xfId="0" applyNumberFormat="1" applyFont="1" applyFill="1" applyBorder="1" applyAlignment="1">
      <alignment wrapText="1"/>
    </xf>
    <xf numFmtId="0" fontId="3" fillId="0" borderId="2" xfId="0" applyNumberFormat="1"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28</xdr:row>
      <xdr:rowOff>0</xdr:rowOff>
    </xdr:from>
    <xdr:to>
      <xdr:col>2</xdr:col>
      <xdr:colOff>8255</xdr:colOff>
      <xdr:row>28</xdr:row>
      <xdr:rowOff>38100</xdr:rowOff>
    </xdr:to>
    <xdr:pic>
      <xdr:nvPicPr>
        <xdr:cNvPr id="2" name="图片 2"/>
        <xdr:cNvPicPr>
          <a:picLocks noChangeAspect="1"/>
        </xdr:cNvPicPr>
      </xdr:nvPicPr>
      <xdr:blipFill>
        <a:blip r:embed="rId1"/>
        <a:stretch>
          <a:fillRect/>
        </a:stretch>
      </xdr:blipFill>
      <xdr:spPr>
        <a:xfrm>
          <a:off x="3016885" y="21463000"/>
          <a:ext cx="8255" cy="38100"/>
        </a:xfrm>
        <a:prstGeom prst="rect">
          <a:avLst/>
        </a:prstGeom>
        <a:noFill/>
        <a:ln w="9525">
          <a:noFill/>
        </a:ln>
      </xdr:spPr>
    </xdr:pic>
    <xdr:clientData/>
  </xdr:twoCellAnchor>
  <xdr:twoCellAnchor editAs="oneCell">
    <xdr:from>
      <xdr:col>2</xdr:col>
      <xdr:colOff>0</xdr:colOff>
      <xdr:row>28</xdr:row>
      <xdr:rowOff>0</xdr:rowOff>
    </xdr:from>
    <xdr:to>
      <xdr:col>2</xdr:col>
      <xdr:colOff>8255</xdr:colOff>
      <xdr:row>28</xdr:row>
      <xdr:rowOff>16510</xdr:rowOff>
    </xdr:to>
    <xdr:pic>
      <xdr:nvPicPr>
        <xdr:cNvPr id="3" name="图片 2"/>
        <xdr:cNvPicPr>
          <a:picLocks noChangeAspect="1"/>
        </xdr:cNvPicPr>
      </xdr:nvPicPr>
      <xdr:blipFill>
        <a:blip r:embed="rId2"/>
        <a:stretch>
          <a:fillRect/>
        </a:stretch>
      </xdr:blipFill>
      <xdr:spPr>
        <a:xfrm>
          <a:off x="3016885" y="21463000"/>
          <a:ext cx="8255" cy="16510"/>
        </a:xfrm>
        <a:prstGeom prst="rect">
          <a:avLst/>
        </a:prstGeom>
        <a:noFill/>
        <a:ln w="9525">
          <a:noFill/>
        </a:ln>
      </xdr:spPr>
    </xdr:pic>
    <xdr:clientData/>
  </xdr:twoCellAnchor>
  <xdr:twoCellAnchor editAs="oneCell">
    <xdr:from>
      <xdr:col>2</xdr:col>
      <xdr:colOff>0</xdr:colOff>
      <xdr:row>28</xdr:row>
      <xdr:rowOff>0</xdr:rowOff>
    </xdr:from>
    <xdr:to>
      <xdr:col>2</xdr:col>
      <xdr:colOff>8255</xdr:colOff>
      <xdr:row>28</xdr:row>
      <xdr:rowOff>45085</xdr:rowOff>
    </xdr:to>
    <xdr:pic>
      <xdr:nvPicPr>
        <xdr:cNvPr id="4" name="图片 2"/>
        <xdr:cNvPicPr>
          <a:picLocks noChangeAspect="1"/>
        </xdr:cNvPicPr>
      </xdr:nvPicPr>
      <xdr:blipFill>
        <a:blip r:embed="rId1"/>
        <a:stretch>
          <a:fillRect/>
        </a:stretch>
      </xdr:blipFill>
      <xdr:spPr>
        <a:xfrm>
          <a:off x="3016885" y="21463000"/>
          <a:ext cx="8255" cy="45085"/>
        </a:xfrm>
        <a:prstGeom prst="rect">
          <a:avLst/>
        </a:prstGeom>
        <a:noFill/>
        <a:ln w="9525">
          <a:noFill/>
        </a:ln>
      </xdr:spPr>
    </xdr:pic>
    <xdr:clientData/>
  </xdr:twoCellAnchor>
  <xdr:twoCellAnchor editAs="oneCell">
    <xdr:from>
      <xdr:col>2</xdr:col>
      <xdr:colOff>0</xdr:colOff>
      <xdr:row>28</xdr:row>
      <xdr:rowOff>0</xdr:rowOff>
    </xdr:from>
    <xdr:to>
      <xdr:col>2</xdr:col>
      <xdr:colOff>8255</xdr:colOff>
      <xdr:row>28</xdr:row>
      <xdr:rowOff>12065</xdr:rowOff>
    </xdr:to>
    <xdr:pic>
      <xdr:nvPicPr>
        <xdr:cNvPr id="5" name="图片 2"/>
        <xdr:cNvPicPr>
          <a:picLocks noChangeAspect="1"/>
        </xdr:cNvPicPr>
      </xdr:nvPicPr>
      <xdr:blipFill>
        <a:blip r:embed="rId2"/>
        <a:stretch>
          <a:fillRect/>
        </a:stretch>
      </xdr:blipFill>
      <xdr:spPr>
        <a:xfrm>
          <a:off x="3016885" y="21463000"/>
          <a:ext cx="8255" cy="12065"/>
        </a:xfrm>
        <a:prstGeom prst="rect">
          <a:avLst/>
        </a:prstGeom>
        <a:noFill/>
        <a:ln w="9525">
          <a:noFill/>
        </a:ln>
      </xdr:spPr>
    </xdr:pic>
    <xdr:clientData/>
  </xdr:twoCellAnchor>
  <xdr:twoCellAnchor editAs="oneCell">
    <xdr:from>
      <xdr:col>2</xdr:col>
      <xdr:colOff>0</xdr:colOff>
      <xdr:row>28</xdr:row>
      <xdr:rowOff>0</xdr:rowOff>
    </xdr:from>
    <xdr:to>
      <xdr:col>2</xdr:col>
      <xdr:colOff>10795</xdr:colOff>
      <xdr:row>28</xdr:row>
      <xdr:rowOff>39370</xdr:rowOff>
    </xdr:to>
    <xdr:pic>
      <xdr:nvPicPr>
        <xdr:cNvPr id="6" name="图片 2"/>
        <xdr:cNvPicPr>
          <a:picLocks noChangeAspect="1"/>
        </xdr:cNvPicPr>
      </xdr:nvPicPr>
      <xdr:blipFill>
        <a:blip r:embed="rId1"/>
        <a:stretch>
          <a:fillRect/>
        </a:stretch>
      </xdr:blipFill>
      <xdr:spPr>
        <a:xfrm>
          <a:off x="3016885" y="21463000"/>
          <a:ext cx="10795" cy="39370"/>
        </a:xfrm>
        <a:prstGeom prst="rect">
          <a:avLst/>
        </a:prstGeom>
        <a:noFill/>
        <a:ln w="9525">
          <a:noFill/>
        </a:ln>
      </xdr:spPr>
    </xdr:pic>
    <xdr:clientData/>
  </xdr:twoCellAnchor>
  <xdr:twoCellAnchor editAs="oneCell">
    <xdr:from>
      <xdr:col>2</xdr:col>
      <xdr:colOff>0</xdr:colOff>
      <xdr:row>28</xdr:row>
      <xdr:rowOff>0</xdr:rowOff>
    </xdr:from>
    <xdr:to>
      <xdr:col>2</xdr:col>
      <xdr:colOff>10795</xdr:colOff>
      <xdr:row>28</xdr:row>
      <xdr:rowOff>17780</xdr:rowOff>
    </xdr:to>
    <xdr:pic>
      <xdr:nvPicPr>
        <xdr:cNvPr id="7" name="图片 2"/>
        <xdr:cNvPicPr>
          <a:picLocks noChangeAspect="1"/>
        </xdr:cNvPicPr>
      </xdr:nvPicPr>
      <xdr:blipFill>
        <a:blip r:embed="rId2"/>
        <a:stretch>
          <a:fillRect/>
        </a:stretch>
      </xdr:blipFill>
      <xdr:spPr>
        <a:xfrm>
          <a:off x="3016885" y="21463000"/>
          <a:ext cx="10795" cy="17780"/>
        </a:xfrm>
        <a:prstGeom prst="rect">
          <a:avLst/>
        </a:prstGeom>
        <a:noFill/>
        <a:ln w="9525">
          <a:noFill/>
        </a:ln>
      </xdr:spPr>
    </xdr:pic>
    <xdr:clientData/>
  </xdr:twoCellAnchor>
  <xdr:twoCellAnchor editAs="oneCell">
    <xdr:from>
      <xdr:col>2</xdr:col>
      <xdr:colOff>0</xdr:colOff>
      <xdr:row>28</xdr:row>
      <xdr:rowOff>0</xdr:rowOff>
    </xdr:from>
    <xdr:to>
      <xdr:col>2</xdr:col>
      <xdr:colOff>10795</xdr:colOff>
      <xdr:row>28</xdr:row>
      <xdr:rowOff>46355</xdr:rowOff>
    </xdr:to>
    <xdr:pic>
      <xdr:nvPicPr>
        <xdr:cNvPr id="8" name="图片 2"/>
        <xdr:cNvPicPr>
          <a:picLocks noChangeAspect="1"/>
        </xdr:cNvPicPr>
      </xdr:nvPicPr>
      <xdr:blipFill>
        <a:blip r:embed="rId1"/>
        <a:stretch>
          <a:fillRect/>
        </a:stretch>
      </xdr:blipFill>
      <xdr:spPr>
        <a:xfrm>
          <a:off x="3016885" y="21463000"/>
          <a:ext cx="10795" cy="46355"/>
        </a:xfrm>
        <a:prstGeom prst="rect">
          <a:avLst/>
        </a:prstGeom>
        <a:noFill/>
        <a:ln w="9525">
          <a:noFill/>
        </a:ln>
      </xdr:spPr>
    </xdr:pic>
    <xdr:clientData/>
  </xdr:twoCellAnchor>
  <xdr:twoCellAnchor editAs="oneCell">
    <xdr:from>
      <xdr:col>2</xdr:col>
      <xdr:colOff>0</xdr:colOff>
      <xdr:row>29</xdr:row>
      <xdr:rowOff>0</xdr:rowOff>
    </xdr:from>
    <xdr:to>
      <xdr:col>2</xdr:col>
      <xdr:colOff>10795</xdr:colOff>
      <xdr:row>29</xdr:row>
      <xdr:rowOff>37465</xdr:rowOff>
    </xdr:to>
    <xdr:pic>
      <xdr:nvPicPr>
        <xdr:cNvPr id="9" name="图片 2"/>
        <xdr:cNvPicPr>
          <a:picLocks noChangeAspect="1"/>
        </xdr:cNvPicPr>
      </xdr:nvPicPr>
      <xdr:blipFill>
        <a:blip r:embed="rId1"/>
        <a:stretch>
          <a:fillRect/>
        </a:stretch>
      </xdr:blipFill>
      <xdr:spPr>
        <a:xfrm>
          <a:off x="3016885" y="22504400"/>
          <a:ext cx="10795" cy="37465"/>
        </a:xfrm>
        <a:prstGeom prst="rect">
          <a:avLst/>
        </a:prstGeom>
        <a:noFill/>
        <a:ln w="9525">
          <a:noFill/>
        </a:ln>
      </xdr:spPr>
    </xdr:pic>
    <xdr:clientData/>
  </xdr:twoCellAnchor>
  <xdr:twoCellAnchor editAs="oneCell">
    <xdr:from>
      <xdr:col>2</xdr:col>
      <xdr:colOff>0</xdr:colOff>
      <xdr:row>29</xdr:row>
      <xdr:rowOff>0</xdr:rowOff>
    </xdr:from>
    <xdr:to>
      <xdr:col>2</xdr:col>
      <xdr:colOff>10795</xdr:colOff>
      <xdr:row>29</xdr:row>
      <xdr:rowOff>16510</xdr:rowOff>
    </xdr:to>
    <xdr:pic>
      <xdr:nvPicPr>
        <xdr:cNvPr id="10" name="图片 9"/>
        <xdr:cNvPicPr>
          <a:picLocks noChangeAspect="1"/>
        </xdr:cNvPicPr>
      </xdr:nvPicPr>
      <xdr:blipFill>
        <a:blip r:embed="rId2"/>
        <a:stretch>
          <a:fillRect/>
        </a:stretch>
      </xdr:blipFill>
      <xdr:spPr>
        <a:xfrm>
          <a:off x="3016885" y="22504400"/>
          <a:ext cx="10795" cy="16510"/>
        </a:xfrm>
        <a:prstGeom prst="rect">
          <a:avLst/>
        </a:prstGeom>
        <a:noFill/>
        <a:ln w="9525">
          <a:noFill/>
        </a:ln>
      </xdr:spPr>
    </xdr:pic>
    <xdr:clientData/>
  </xdr:twoCellAnchor>
  <xdr:twoCellAnchor editAs="oneCell">
    <xdr:from>
      <xdr:col>2</xdr:col>
      <xdr:colOff>0</xdr:colOff>
      <xdr:row>29</xdr:row>
      <xdr:rowOff>0</xdr:rowOff>
    </xdr:from>
    <xdr:to>
      <xdr:col>2</xdr:col>
      <xdr:colOff>10795</xdr:colOff>
      <xdr:row>29</xdr:row>
      <xdr:rowOff>45720</xdr:rowOff>
    </xdr:to>
    <xdr:pic>
      <xdr:nvPicPr>
        <xdr:cNvPr id="11" name="图片 2"/>
        <xdr:cNvPicPr>
          <a:picLocks noChangeAspect="1"/>
        </xdr:cNvPicPr>
      </xdr:nvPicPr>
      <xdr:blipFill>
        <a:blip r:embed="rId1"/>
        <a:stretch>
          <a:fillRect/>
        </a:stretch>
      </xdr:blipFill>
      <xdr:spPr>
        <a:xfrm>
          <a:off x="3016885" y="22504400"/>
          <a:ext cx="10795" cy="45720"/>
        </a:xfrm>
        <a:prstGeom prst="rect">
          <a:avLst/>
        </a:prstGeom>
        <a:noFill/>
        <a:ln w="9525">
          <a:noFill/>
        </a:ln>
      </xdr:spPr>
    </xdr:pic>
    <xdr:clientData/>
  </xdr:twoCellAnchor>
  <xdr:twoCellAnchor editAs="oneCell">
    <xdr:from>
      <xdr:col>2</xdr:col>
      <xdr:colOff>0</xdr:colOff>
      <xdr:row>29</xdr:row>
      <xdr:rowOff>0</xdr:rowOff>
    </xdr:from>
    <xdr:to>
      <xdr:col>2</xdr:col>
      <xdr:colOff>10795</xdr:colOff>
      <xdr:row>29</xdr:row>
      <xdr:rowOff>12700</xdr:rowOff>
    </xdr:to>
    <xdr:pic>
      <xdr:nvPicPr>
        <xdr:cNvPr id="12" name="图片 2"/>
        <xdr:cNvPicPr>
          <a:picLocks noChangeAspect="1"/>
        </xdr:cNvPicPr>
      </xdr:nvPicPr>
      <xdr:blipFill>
        <a:blip r:embed="rId2"/>
        <a:stretch>
          <a:fillRect/>
        </a:stretch>
      </xdr:blipFill>
      <xdr:spPr>
        <a:xfrm>
          <a:off x="3016885" y="22504400"/>
          <a:ext cx="10795" cy="12700"/>
        </a:xfrm>
        <a:prstGeom prst="rect">
          <a:avLst/>
        </a:prstGeom>
        <a:noFill/>
        <a:ln w="9525">
          <a:noFill/>
        </a:ln>
      </xdr:spPr>
    </xdr:pic>
    <xdr:clientData/>
  </xdr:twoCellAnchor>
  <xdr:twoCellAnchor editAs="oneCell">
    <xdr:from>
      <xdr:col>8</xdr:col>
      <xdr:colOff>0</xdr:colOff>
      <xdr:row>30</xdr:row>
      <xdr:rowOff>0</xdr:rowOff>
    </xdr:from>
    <xdr:to>
      <xdr:col>8</xdr:col>
      <xdr:colOff>8255</xdr:colOff>
      <xdr:row>30</xdr:row>
      <xdr:rowOff>38100</xdr:rowOff>
    </xdr:to>
    <xdr:pic>
      <xdr:nvPicPr>
        <xdr:cNvPr id="13" name="图片 2"/>
        <xdr:cNvPicPr>
          <a:picLocks noChangeAspect="1"/>
        </xdr:cNvPicPr>
      </xdr:nvPicPr>
      <xdr:blipFill>
        <a:blip r:embed="rId1"/>
        <a:stretch>
          <a:fillRect/>
        </a:stretch>
      </xdr:blipFill>
      <xdr:spPr>
        <a:xfrm>
          <a:off x="11586845" y="22898100"/>
          <a:ext cx="8255" cy="38100"/>
        </a:xfrm>
        <a:prstGeom prst="rect">
          <a:avLst/>
        </a:prstGeom>
        <a:noFill/>
        <a:ln w="9525">
          <a:noFill/>
        </a:ln>
      </xdr:spPr>
    </xdr:pic>
    <xdr:clientData/>
  </xdr:twoCellAnchor>
  <xdr:twoCellAnchor editAs="oneCell">
    <xdr:from>
      <xdr:col>8</xdr:col>
      <xdr:colOff>0</xdr:colOff>
      <xdr:row>30</xdr:row>
      <xdr:rowOff>0</xdr:rowOff>
    </xdr:from>
    <xdr:to>
      <xdr:col>8</xdr:col>
      <xdr:colOff>8255</xdr:colOff>
      <xdr:row>30</xdr:row>
      <xdr:rowOff>16510</xdr:rowOff>
    </xdr:to>
    <xdr:pic>
      <xdr:nvPicPr>
        <xdr:cNvPr id="14" name="图片 13"/>
        <xdr:cNvPicPr>
          <a:picLocks noChangeAspect="1"/>
        </xdr:cNvPicPr>
      </xdr:nvPicPr>
      <xdr:blipFill>
        <a:blip r:embed="rId2"/>
        <a:stretch>
          <a:fillRect/>
        </a:stretch>
      </xdr:blipFill>
      <xdr:spPr>
        <a:xfrm>
          <a:off x="11586845" y="22898100"/>
          <a:ext cx="8255" cy="16510"/>
        </a:xfrm>
        <a:prstGeom prst="rect">
          <a:avLst/>
        </a:prstGeom>
        <a:noFill/>
        <a:ln w="9525">
          <a:noFill/>
        </a:ln>
      </xdr:spPr>
    </xdr:pic>
    <xdr:clientData/>
  </xdr:twoCellAnchor>
  <xdr:twoCellAnchor editAs="oneCell">
    <xdr:from>
      <xdr:col>8</xdr:col>
      <xdr:colOff>0</xdr:colOff>
      <xdr:row>30</xdr:row>
      <xdr:rowOff>0</xdr:rowOff>
    </xdr:from>
    <xdr:to>
      <xdr:col>8</xdr:col>
      <xdr:colOff>8255</xdr:colOff>
      <xdr:row>30</xdr:row>
      <xdr:rowOff>45085</xdr:rowOff>
    </xdr:to>
    <xdr:pic>
      <xdr:nvPicPr>
        <xdr:cNvPr id="15" name="图片 2"/>
        <xdr:cNvPicPr>
          <a:picLocks noChangeAspect="1"/>
        </xdr:cNvPicPr>
      </xdr:nvPicPr>
      <xdr:blipFill>
        <a:blip r:embed="rId1"/>
        <a:stretch>
          <a:fillRect/>
        </a:stretch>
      </xdr:blipFill>
      <xdr:spPr>
        <a:xfrm>
          <a:off x="11586845" y="22898100"/>
          <a:ext cx="8255" cy="45085"/>
        </a:xfrm>
        <a:prstGeom prst="rect">
          <a:avLst/>
        </a:prstGeom>
        <a:noFill/>
        <a:ln w="9525">
          <a:noFill/>
        </a:ln>
      </xdr:spPr>
    </xdr:pic>
    <xdr:clientData/>
  </xdr:twoCellAnchor>
  <xdr:twoCellAnchor editAs="oneCell">
    <xdr:from>
      <xdr:col>8</xdr:col>
      <xdr:colOff>0</xdr:colOff>
      <xdr:row>30</xdr:row>
      <xdr:rowOff>0</xdr:rowOff>
    </xdr:from>
    <xdr:to>
      <xdr:col>8</xdr:col>
      <xdr:colOff>8255</xdr:colOff>
      <xdr:row>30</xdr:row>
      <xdr:rowOff>12065</xdr:rowOff>
    </xdr:to>
    <xdr:pic>
      <xdr:nvPicPr>
        <xdr:cNvPr id="16" name="图片 2"/>
        <xdr:cNvPicPr>
          <a:picLocks noChangeAspect="1"/>
        </xdr:cNvPicPr>
      </xdr:nvPicPr>
      <xdr:blipFill>
        <a:blip r:embed="rId2"/>
        <a:stretch>
          <a:fillRect/>
        </a:stretch>
      </xdr:blipFill>
      <xdr:spPr>
        <a:xfrm>
          <a:off x="11586845" y="22898100"/>
          <a:ext cx="8255" cy="12065"/>
        </a:xfrm>
        <a:prstGeom prst="rect">
          <a:avLst/>
        </a:prstGeom>
        <a:noFill/>
        <a:ln w="9525">
          <a:noFill/>
        </a:ln>
      </xdr:spPr>
    </xdr:pic>
    <xdr:clientData/>
  </xdr:twoCellAnchor>
  <xdr:twoCellAnchor editAs="oneCell">
    <xdr:from>
      <xdr:col>8</xdr:col>
      <xdr:colOff>0</xdr:colOff>
      <xdr:row>30</xdr:row>
      <xdr:rowOff>0</xdr:rowOff>
    </xdr:from>
    <xdr:to>
      <xdr:col>8</xdr:col>
      <xdr:colOff>10795</xdr:colOff>
      <xdr:row>30</xdr:row>
      <xdr:rowOff>39370</xdr:rowOff>
    </xdr:to>
    <xdr:pic>
      <xdr:nvPicPr>
        <xdr:cNvPr id="17" name="图片 2"/>
        <xdr:cNvPicPr>
          <a:picLocks noChangeAspect="1"/>
        </xdr:cNvPicPr>
      </xdr:nvPicPr>
      <xdr:blipFill>
        <a:blip r:embed="rId1"/>
        <a:stretch>
          <a:fillRect/>
        </a:stretch>
      </xdr:blipFill>
      <xdr:spPr>
        <a:xfrm>
          <a:off x="11586845" y="22898100"/>
          <a:ext cx="10795" cy="39370"/>
        </a:xfrm>
        <a:prstGeom prst="rect">
          <a:avLst/>
        </a:prstGeom>
        <a:noFill/>
        <a:ln w="9525">
          <a:noFill/>
        </a:ln>
      </xdr:spPr>
    </xdr:pic>
    <xdr:clientData/>
  </xdr:twoCellAnchor>
  <xdr:twoCellAnchor editAs="oneCell">
    <xdr:from>
      <xdr:col>8</xdr:col>
      <xdr:colOff>0</xdr:colOff>
      <xdr:row>30</xdr:row>
      <xdr:rowOff>0</xdr:rowOff>
    </xdr:from>
    <xdr:to>
      <xdr:col>8</xdr:col>
      <xdr:colOff>10795</xdr:colOff>
      <xdr:row>30</xdr:row>
      <xdr:rowOff>17780</xdr:rowOff>
    </xdr:to>
    <xdr:pic>
      <xdr:nvPicPr>
        <xdr:cNvPr id="18" name="图片 2"/>
        <xdr:cNvPicPr>
          <a:picLocks noChangeAspect="1"/>
        </xdr:cNvPicPr>
      </xdr:nvPicPr>
      <xdr:blipFill>
        <a:blip r:embed="rId2"/>
        <a:stretch>
          <a:fillRect/>
        </a:stretch>
      </xdr:blipFill>
      <xdr:spPr>
        <a:xfrm>
          <a:off x="11586845" y="22898100"/>
          <a:ext cx="10795" cy="17780"/>
        </a:xfrm>
        <a:prstGeom prst="rect">
          <a:avLst/>
        </a:prstGeom>
        <a:noFill/>
        <a:ln w="9525">
          <a:noFill/>
        </a:ln>
      </xdr:spPr>
    </xdr:pic>
    <xdr:clientData/>
  </xdr:twoCellAnchor>
  <xdr:twoCellAnchor editAs="oneCell">
    <xdr:from>
      <xdr:col>8</xdr:col>
      <xdr:colOff>0</xdr:colOff>
      <xdr:row>30</xdr:row>
      <xdr:rowOff>0</xdr:rowOff>
    </xdr:from>
    <xdr:to>
      <xdr:col>8</xdr:col>
      <xdr:colOff>10795</xdr:colOff>
      <xdr:row>30</xdr:row>
      <xdr:rowOff>46355</xdr:rowOff>
    </xdr:to>
    <xdr:pic>
      <xdr:nvPicPr>
        <xdr:cNvPr id="19" name="图片 2"/>
        <xdr:cNvPicPr>
          <a:picLocks noChangeAspect="1"/>
        </xdr:cNvPicPr>
      </xdr:nvPicPr>
      <xdr:blipFill>
        <a:blip r:embed="rId1"/>
        <a:stretch>
          <a:fillRect/>
        </a:stretch>
      </xdr:blipFill>
      <xdr:spPr>
        <a:xfrm>
          <a:off x="11586845" y="22898100"/>
          <a:ext cx="10795" cy="46355"/>
        </a:xfrm>
        <a:prstGeom prst="rect">
          <a:avLst/>
        </a:prstGeom>
        <a:noFill/>
        <a:ln w="9525">
          <a:noFill/>
        </a:ln>
      </xdr:spPr>
    </xdr:pic>
    <xdr:clientData/>
  </xdr:twoCellAnchor>
  <xdr:twoCellAnchor editAs="oneCell">
    <xdr:from>
      <xdr:col>2</xdr:col>
      <xdr:colOff>0</xdr:colOff>
      <xdr:row>28</xdr:row>
      <xdr:rowOff>0</xdr:rowOff>
    </xdr:from>
    <xdr:to>
      <xdr:col>2</xdr:col>
      <xdr:colOff>10795</xdr:colOff>
      <xdr:row>28</xdr:row>
      <xdr:rowOff>10795</xdr:rowOff>
    </xdr:to>
    <xdr:pic>
      <xdr:nvPicPr>
        <xdr:cNvPr id="20" name="图片 2"/>
        <xdr:cNvPicPr>
          <a:picLocks noChangeAspect="1"/>
        </xdr:cNvPicPr>
      </xdr:nvPicPr>
      <xdr:blipFill>
        <a:blip r:embed="rId2"/>
        <a:stretch>
          <a:fillRect/>
        </a:stretch>
      </xdr:blipFill>
      <xdr:spPr>
        <a:xfrm>
          <a:off x="3016885" y="21463000"/>
          <a:ext cx="10795" cy="10795"/>
        </a:xfrm>
        <a:prstGeom prst="rect">
          <a:avLst/>
        </a:prstGeom>
        <a:noFill/>
        <a:ln w="9525">
          <a:noFill/>
        </a:ln>
      </xdr:spPr>
    </xdr:pic>
    <xdr:clientData/>
  </xdr:twoCellAnchor>
  <xdr:twoCellAnchor editAs="oneCell">
    <xdr:from>
      <xdr:col>2</xdr:col>
      <xdr:colOff>0</xdr:colOff>
      <xdr:row>90</xdr:row>
      <xdr:rowOff>0</xdr:rowOff>
    </xdr:from>
    <xdr:to>
      <xdr:col>2</xdr:col>
      <xdr:colOff>8255</xdr:colOff>
      <xdr:row>90</xdr:row>
      <xdr:rowOff>38100</xdr:rowOff>
    </xdr:to>
    <xdr:pic>
      <xdr:nvPicPr>
        <xdr:cNvPr id="21" name="图片 2"/>
        <xdr:cNvPicPr>
          <a:picLocks noChangeAspect="1"/>
        </xdr:cNvPicPr>
      </xdr:nvPicPr>
      <xdr:blipFill>
        <a:blip r:embed="rId1"/>
        <a:stretch>
          <a:fillRect/>
        </a:stretch>
      </xdr:blipFill>
      <xdr:spPr>
        <a:xfrm>
          <a:off x="3016885" y="77292200"/>
          <a:ext cx="8255" cy="38100"/>
        </a:xfrm>
        <a:prstGeom prst="rect">
          <a:avLst/>
        </a:prstGeom>
        <a:noFill/>
        <a:ln w="9525">
          <a:noFill/>
        </a:ln>
      </xdr:spPr>
    </xdr:pic>
    <xdr:clientData/>
  </xdr:twoCellAnchor>
  <xdr:twoCellAnchor editAs="oneCell">
    <xdr:from>
      <xdr:col>2</xdr:col>
      <xdr:colOff>0</xdr:colOff>
      <xdr:row>90</xdr:row>
      <xdr:rowOff>0</xdr:rowOff>
    </xdr:from>
    <xdr:to>
      <xdr:col>2</xdr:col>
      <xdr:colOff>8255</xdr:colOff>
      <xdr:row>90</xdr:row>
      <xdr:rowOff>16510</xdr:rowOff>
    </xdr:to>
    <xdr:pic>
      <xdr:nvPicPr>
        <xdr:cNvPr id="22" name="图片 21"/>
        <xdr:cNvPicPr>
          <a:picLocks noChangeAspect="1"/>
        </xdr:cNvPicPr>
      </xdr:nvPicPr>
      <xdr:blipFill>
        <a:blip r:embed="rId2"/>
        <a:stretch>
          <a:fillRect/>
        </a:stretch>
      </xdr:blipFill>
      <xdr:spPr>
        <a:xfrm>
          <a:off x="3016885" y="77292200"/>
          <a:ext cx="8255" cy="16510"/>
        </a:xfrm>
        <a:prstGeom prst="rect">
          <a:avLst/>
        </a:prstGeom>
        <a:noFill/>
        <a:ln w="9525">
          <a:noFill/>
        </a:ln>
      </xdr:spPr>
    </xdr:pic>
    <xdr:clientData/>
  </xdr:twoCellAnchor>
  <xdr:twoCellAnchor editAs="oneCell">
    <xdr:from>
      <xdr:col>2</xdr:col>
      <xdr:colOff>0</xdr:colOff>
      <xdr:row>90</xdr:row>
      <xdr:rowOff>0</xdr:rowOff>
    </xdr:from>
    <xdr:to>
      <xdr:col>2</xdr:col>
      <xdr:colOff>8255</xdr:colOff>
      <xdr:row>90</xdr:row>
      <xdr:rowOff>45085</xdr:rowOff>
    </xdr:to>
    <xdr:pic>
      <xdr:nvPicPr>
        <xdr:cNvPr id="23" name="图片 2"/>
        <xdr:cNvPicPr>
          <a:picLocks noChangeAspect="1"/>
        </xdr:cNvPicPr>
      </xdr:nvPicPr>
      <xdr:blipFill>
        <a:blip r:embed="rId1"/>
        <a:stretch>
          <a:fillRect/>
        </a:stretch>
      </xdr:blipFill>
      <xdr:spPr>
        <a:xfrm>
          <a:off x="3016885" y="77292200"/>
          <a:ext cx="8255" cy="45085"/>
        </a:xfrm>
        <a:prstGeom prst="rect">
          <a:avLst/>
        </a:prstGeom>
        <a:noFill/>
        <a:ln w="9525">
          <a:noFill/>
        </a:ln>
      </xdr:spPr>
    </xdr:pic>
    <xdr:clientData/>
  </xdr:twoCellAnchor>
  <xdr:twoCellAnchor editAs="oneCell">
    <xdr:from>
      <xdr:col>2</xdr:col>
      <xdr:colOff>0</xdr:colOff>
      <xdr:row>90</xdr:row>
      <xdr:rowOff>0</xdr:rowOff>
    </xdr:from>
    <xdr:to>
      <xdr:col>2</xdr:col>
      <xdr:colOff>8255</xdr:colOff>
      <xdr:row>90</xdr:row>
      <xdr:rowOff>12065</xdr:rowOff>
    </xdr:to>
    <xdr:pic>
      <xdr:nvPicPr>
        <xdr:cNvPr id="24" name="图片 2"/>
        <xdr:cNvPicPr>
          <a:picLocks noChangeAspect="1"/>
        </xdr:cNvPicPr>
      </xdr:nvPicPr>
      <xdr:blipFill>
        <a:blip r:embed="rId2"/>
        <a:stretch>
          <a:fillRect/>
        </a:stretch>
      </xdr:blipFill>
      <xdr:spPr>
        <a:xfrm>
          <a:off x="3016885" y="77292200"/>
          <a:ext cx="8255" cy="12065"/>
        </a:xfrm>
        <a:prstGeom prst="rect">
          <a:avLst/>
        </a:prstGeom>
        <a:noFill/>
        <a:ln w="9525">
          <a:noFill/>
        </a:ln>
      </xdr:spPr>
    </xdr:pic>
    <xdr:clientData/>
  </xdr:twoCellAnchor>
  <xdr:twoCellAnchor editAs="oneCell">
    <xdr:from>
      <xdr:col>2</xdr:col>
      <xdr:colOff>0</xdr:colOff>
      <xdr:row>90</xdr:row>
      <xdr:rowOff>0</xdr:rowOff>
    </xdr:from>
    <xdr:to>
      <xdr:col>2</xdr:col>
      <xdr:colOff>10795</xdr:colOff>
      <xdr:row>90</xdr:row>
      <xdr:rowOff>39370</xdr:rowOff>
    </xdr:to>
    <xdr:pic>
      <xdr:nvPicPr>
        <xdr:cNvPr id="25" name="图片 2"/>
        <xdr:cNvPicPr>
          <a:picLocks noChangeAspect="1"/>
        </xdr:cNvPicPr>
      </xdr:nvPicPr>
      <xdr:blipFill>
        <a:blip r:embed="rId1"/>
        <a:stretch>
          <a:fillRect/>
        </a:stretch>
      </xdr:blipFill>
      <xdr:spPr>
        <a:xfrm>
          <a:off x="3016885" y="77292200"/>
          <a:ext cx="10795" cy="39370"/>
        </a:xfrm>
        <a:prstGeom prst="rect">
          <a:avLst/>
        </a:prstGeom>
        <a:noFill/>
        <a:ln w="9525">
          <a:noFill/>
        </a:ln>
      </xdr:spPr>
    </xdr:pic>
    <xdr:clientData/>
  </xdr:twoCellAnchor>
  <xdr:twoCellAnchor editAs="oneCell">
    <xdr:from>
      <xdr:col>2</xdr:col>
      <xdr:colOff>0</xdr:colOff>
      <xdr:row>90</xdr:row>
      <xdr:rowOff>0</xdr:rowOff>
    </xdr:from>
    <xdr:to>
      <xdr:col>2</xdr:col>
      <xdr:colOff>10795</xdr:colOff>
      <xdr:row>90</xdr:row>
      <xdr:rowOff>17780</xdr:rowOff>
    </xdr:to>
    <xdr:pic>
      <xdr:nvPicPr>
        <xdr:cNvPr id="26" name="图片 2"/>
        <xdr:cNvPicPr>
          <a:picLocks noChangeAspect="1"/>
        </xdr:cNvPicPr>
      </xdr:nvPicPr>
      <xdr:blipFill>
        <a:blip r:embed="rId2"/>
        <a:stretch>
          <a:fillRect/>
        </a:stretch>
      </xdr:blipFill>
      <xdr:spPr>
        <a:xfrm>
          <a:off x="3016885" y="77292200"/>
          <a:ext cx="10795" cy="17780"/>
        </a:xfrm>
        <a:prstGeom prst="rect">
          <a:avLst/>
        </a:prstGeom>
        <a:noFill/>
        <a:ln w="9525">
          <a:noFill/>
        </a:ln>
      </xdr:spPr>
    </xdr:pic>
    <xdr:clientData/>
  </xdr:twoCellAnchor>
  <xdr:twoCellAnchor editAs="oneCell">
    <xdr:from>
      <xdr:col>2</xdr:col>
      <xdr:colOff>0</xdr:colOff>
      <xdr:row>90</xdr:row>
      <xdr:rowOff>0</xdr:rowOff>
    </xdr:from>
    <xdr:to>
      <xdr:col>2</xdr:col>
      <xdr:colOff>10795</xdr:colOff>
      <xdr:row>90</xdr:row>
      <xdr:rowOff>46355</xdr:rowOff>
    </xdr:to>
    <xdr:pic>
      <xdr:nvPicPr>
        <xdr:cNvPr id="27" name="图片 2"/>
        <xdr:cNvPicPr>
          <a:picLocks noChangeAspect="1"/>
        </xdr:cNvPicPr>
      </xdr:nvPicPr>
      <xdr:blipFill>
        <a:blip r:embed="rId1"/>
        <a:stretch>
          <a:fillRect/>
        </a:stretch>
      </xdr:blipFill>
      <xdr:spPr>
        <a:xfrm>
          <a:off x="3016885" y="77292200"/>
          <a:ext cx="10795" cy="46355"/>
        </a:xfrm>
        <a:prstGeom prst="rect">
          <a:avLst/>
        </a:prstGeom>
        <a:noFill/>
        <a:ln w="9525">
          <a:noFill/>
        </a:ln>
      </xdr:spPr>
    </xdr:pic>
    <xdr:clientData/>
  </xdr:twoCellAnchor>
  <xdr:twoCellAnchor editAs="oneCell">
    <xdr:from>
      <xdr:col>2</xdr:col>
      <xdr:colOff>0</xdr:colOff>
      <xdr:row>90</xdr:row>
      <xdr:rowOff>0</xdr:rowOff>
    </xdr:from>
    <xdr:to>
      <xdr:col>2</xdr:col>
      <xdr:colOff>10795</xdr:colOff>
      <xdr:row>90</xdr:row>
      <xdr:rowOff>10795</xdr:rowOff>
    </xdr:to>
    <xdr:pic>
      <xdr:nvPicPr>
        <xdr:cNvPr id="28" name="图片 2"/>
        <xdr:cNvPicPr>
          <a:picLocks noChangeAspect="1"/>
        </xdr:cNvPicPr>
      </xdr:nvPicPr>
      <xdr:blipFill>
        <a:blip r:embed="rId2"/>
        <a:stretch>
          <a:fillRect/>
        </a:stretch>
      </xdr:blipFill>
      <xdr:spPr>
        <a:xfrm>
          <a:off x="3016885" y="77292200"/>
          <a:ext cx="10795" cy="10795"/>
        </a:xfrm>
        <a:prstGeom prst="rect">
          <a:avLst/>
        </a:prstGeom>
        <a:noFill/>
        <a:ln w="9525">
          <a:noFill/>
        </a:ln>
      </xdr:spPr>
    </xdr:pic>
    <xdr:clientData/>
  </xdr:twoCellAnchor>
  <xdr:twoCellAnchor editAs="oneCell">
    <xdr:from>
      <xdr:col>2</xdr:col>
      <xdr:colOff>0</xdr:colOff>
      <xdr:row>86</xdr:row>
      <xdr:rowOff>0</xdr:rowOff>
    </xdr:from>
    <xdr:to>
      <xdr:col>2</xdr:col>
      <xdr:colOff>8255</xdr:colOff>
      <xdr:row>86</xdr:row>
      <xdr:rowOff>38100</xdr:rowOff>
    </xdr:to>
    <xdr:pic>
      <xdr:nvPicPr>
        <xdr:cNvPr id="29" name="图片 2"/>
        <xdr:cNvPicPr>
          <a:picLocks noChangeAspect="1"/>
        </xdr:cNvPicPr>
      </xdr:nvPicPr>
      <xdr:blipFill>
        <a:blip r:embed="rId1"/>
        <a:stretch>
          <a:fillRect/>
        </a:stretch>
      </xdr:blipFill>
      <xdr:spPr>
        <a:xfrm>
          <a:off x="3016885" y="73520300"/>
          <a:ext cx="8255" cy="38100"/>
        </a:xfrm>
        <a:prstGeom prst="rect">
          <a:avLst/>
        </a:prstGeom>
        <a:noFill/>
        <a:ln w="9525">
          <a:noFill/>
        </a:ln>
      </xdr:spPr>
    </xdr:pic>
    <xdr:clientData/>
  </xdr:twoCellAnchor>
  <xdr:twoCellAnchor editAs="oneCell">
    <xdr:from>
      <xdr:col>2</xdr:col>
      <xdr:colOff>0</xdr:colOff>
      <xdr:row>86</xdr:row>
      <xdr:rowOff>0</xdr:rowOff>
    </xdr:from>
    <xdr:to>
      <xdr:col>2</xdr:col>
      <xdr:colOff>8255</xdr:colOff>
      <xdr:row>86</xdr:row>
      <xdr:rowOff>16510</xdr:rowOff>
    </xdr:to>
    <xdr:pic>
      <xdr:nvPicPr>
        <xdr:cNvPr id="30" name="图片 29"/>
        <xdr:cNvPicPr>
          <a:picLocks noChangeAspect="1"/>
        </xdr:cNvPicPr>
      </xdr:nvPicPr>
      <xdr:blipFill>
        <a:blip r:embed="rId2"/>
        <a:stretch>
          <a:fillRect/>
        </a:stretch>
      </xdr:blipFill>
      <xdr:spPr>
        <a:xfrm>
          <a:off x="3016885" y="73520300"/>
          <a:ext cx="8255" cy="16510"/>
        </a:xfrm>
        <a:prstGeom prst="rect">
          <a:avLst/>
        </a:prstGeom>
        <a:noFill/>
        <a:ln w="9525">
          <a:noFill/>
        </a:ln>
      </xdr:spPr>
    </xdr:pic>
    <xdr:clientData/>
  </xdr:twoCellAnchor>
  <xdr:twoCellAnchor editAs="oneCell">
    <xdr:from>
      <xdr:col>2</xdr:col>
      <xdr:colOff>0</xdr:colOff>
      <xdr:row>86</xdr:row>
      <xdr:rowOff>0</xdr:rowOff>
    </xdr:from>
    <xdr:to>
      <xdr:col>2</xdr:col>
      <xdr:colOff>8255</xdr:colOff>
      <xdr:row>86</xdr:row>
      <xdr:rowOff>45085</xdr:rowOff>
    </xdr:to>
    <xdr:pic>
      <xdr:nvPicPr>
        <xdr:cNvPr id="31" name="图片 2"/>
        <xdr:cNvPicPr>
          <a:picLocks noChangeAspect="1"/>
        </xdr:cNvPicPr>
      </xdr:nvPicPr>
      <xdr:blipFill>
        <a:blip r:embed="rId1"/>
        <a:stretch>
          <a:fillRect/>
        </a:stretch>
      </xdr:blipFill>
      <xdr:spPr>
        <a:xfrm>
          <a:off x="3016885" y="73520300"/>
          <a:ext cx="8255" cy="45085"/>
        </a:xfrm>
        <a:prstGeom prst="rect">
          <a:avLst/>
        </a:prstGeom>
        <a:noFill/>
        <a:ln w="9525">
          <a:noFill/>
        </a:ln>
      </xdr:spPr>
    </xdr:pic>
    <xdr:clientData/>
  </xdr:twoCellAnchor>
  <xdr:twoCellAnchor editAs="oneCell">
    <xdr:from>
      <xdr:col>2</xdr:col>
      <xdr:colOff>0</xdr:colOff>
      <xdr:row>86</xdr:row>
      <xdr:rowOff>0</xdr:rowOff>
    </xdr:from>
    <xdr:to>
      <xdr:col>2</xdr:col>
      <xdr:colOff>8255</xdr:colOff>
      <xdr:row>86</xdr:row>
      <xdr:rowOff>12065</xdr:rowOff>
    </xdr:to>
    <xdr:pic>
      <xdr:nvPicPr>
        <xdr:cNvPr id="32" name="图片 2"/>
        <xdr:cNvPicPr>
          <a:picLocks noChangeAspect="1"/>
        </xdr:cNvPicPr>
      </xdr:nvPicPr>
      <xdr:blipFill>
        <a:blip r:embed="rId2"/>
        <a:stretch>
          <a:fillRect/>
        </a:stretch>
      </xdr:blipFill>
      <xdr:spPr>
        <a:xfrm>
          <a:off x="3016885" y="73520300"/>
          <a:ext cx="8255" cy="12065"/>
        </a:xfrm>
        <a:prstGeom prst="rect">
          <a:avLst/>
        </a:prstGeom>
        <a:noFill/>
        <a:ln w="9525">
          <a:noFill/>
        </a:ln>
      </xdr:spPr>
    </xdr:pic>
    <xdr:clientData/>
  </xdr:twoCellAnchor>
  <xdr:twoCellAnchor editAs="oneCell">
    <xdr:from>
      <xdr:col>2</xdr:col>
      <xdr:colOff>0</xdr:colOff>
      <xdr:row>86</xdr:row>
      <xdr:rowOff>0</xdr:rowOff>
    </xdr:from>
    <xdr:to>
      <xdr:col>2</xdr:col>
      <xdr:colOff>10795</xdr:colOff>
      <xdr:row>86</xdr:row>
      <xdr:rowOff>39370</xdr:rowOff>
    </xdr:to>
    <xdr:pic>
      <xdr:nvPicPr>
        <xdr:cNvPr id="33" name="图片 2"/>
        <xdr:cNvPicPr>
          <a:picLocks noChangeAspect="1"/>
        </xdr:cNvPicPr>
      </xdr:nvPicPr>
      <xdr:blipFill>
        <a:blip r:embed="rId1"/>
        <a:stretch>
          <a:fillRect/>
        </a:stretch>
      </xdr:blipFill>
      <xdr:spPr>
        <a:xfrm>
          <a:off x="3016885" y="73520300"/>
          <a:ext cx="10795" cy="39370"/>
        </a:xfrm>
        <a:prstGeom prst="rect">
          <a:avLst/>
        </a:prstGeom>
        <a:noFill/>
        <a:ln w="9525">
          <a:noFill/>
        </a:ln>
      </xdr:spPr>
    </xdr:pic>
    <xdr:clientData/>
  </xdr:twoCellAnchor>
  <xdr:twoCellAnchor editAs="oneCell">
    <xdr:from>
      <xdr:col>2</xdr:col>
      <xdr:colOff>0</xdr:colOff>
      <xdr:row>86</xdr:row>
      <xdr:rowOff>0</xdr:rowOff>
    </xdr:from>
    <xdr:to>
      <xdr:col>2</xdr:col>
      <xdr:colOff>10795</xdr:colOff>
      <xdr:row>86</xdr:row>
      <xdr:rowOff>17780</xdr:rowOff>
    </xdr:to>
    <xdr:pic>
      <xdr:nvPicPr>
        <xdr:cNvPr id="34" name="图片 2"/>
        <xdr:cNvPicPr>
          <a:picLocks noChangeAspect="1"/>
        </xdr:cNvPicPr>
      </xdr:nvPicPr>
      <xdr:blipFill>
        <a:blip r:embed="rId2"/>
        <a:stretch>
          <a:fillRect/>
        </a:stretch>
      </xdr:blipFill>
      <xdr:spPr>
        <a:xfrm>
          <a:off x="3016885" y="73520300"/>
          <a:ext cx="10795" cy="17780"/>
        </a:xfrm>
        <a:prstGeom prst="rect">
          <a:avLst/>
        </a:prstGeom>
        <a:noFill/>
        <a:ln w="9525">
          <a:noFill/>
        </a:ln>
      </xdr:spPr>
    </xdr:pic>
    <xdr:clientData/>
  </xdr:twoCellAnchor>
  <xdr:twoCellAnchor editAs="oneCell">
    <xdr:from>
      <xdr:col>2</xdr:col>
      <xdr:colOff>0</xdr:colOff>
      <xdr:row>86</xdr:row>
      <xdr:rowOff>0</xdr:rowOff>
    </xdr:from>
    <xdr:to>
      <xdr:col>2</xdr:col>
      <xdr:colOff>10795</xdr:colOff>
      <xdr:row>86</xdr:row>
      <xdr:rowOff>46355</xdr:rowOff>
    </xdr:to>
    <xdr:pic>
      <xdr:nvPicPr>
        <xdr:cNvPr id="35" name="图片 2"/>
        <xdr:cNvPicPr>
          <a:picLocks noChangeAspect="1"/>
        </xdr:cNvPicPr>
      </xdr:nvPicPr>
      <xdr:blipFill>
        <a:blip r:embed="rId1"/>
        <a:stretch>
          <a:fillRect/>
        </a:stretch>
      </xdr:blipFill>
      <xdr:spPr>
        <a:xfrm>
          <a:off x="3016885" y="73520300"/>
          <a:ext cx="10795" cy="46355"/>
        </a:xfrm>
        <a:prstGeom prst="rect">
          <a:avLst/>
        </a:prstGeom>
        <a:noFill/>
        <a:ln w="9525">
          <a:noFill/>
        </a:ln>
      </xdr:spPr>
    </xdr:pic>
    <xdr:clientData/>
  </xdr:twoCellAnchor>
  <xdr:twoCellAnchor editAs="oneCell">
    <xdr:from>
      <xdr:col>2</xdr:col>
      <xdr:colOff>0</xdr:colOff>
      <xdr:row>86</xdr:row>
      <xdr:rowOff>0</xdr:rowOff>
    </xdr:from>
    <xdr:to>
      <xdr:col>2</xdr:col>
      <xdr:colOff>10795</xdr:colOff>
      <xdr:row>86</xdr:row>
      <xdr:rowOff>10795</xdr:rowOff>
    </xdr:to>
    <xdr:pic>
      <xdr:nvPicPr>
        <xdr:cNvPr id="36" name="图片 2"/>
        <xdr:cNvPicPr>
          <a:picLocks noChangeAspect="1"/>
        </xdr:cNvPicPr>
      </xdr:nvPicPr>
      <xdr:blipFill>
        <a:blip r:embed="rId2"/>
        <a:stretch>
          <a:fillRect/>
        </a:stretch>
      </xdr:blipFill>
      <xdr:spPr>
        <a:xfrm>
          <a:off x="3016885" y="73520300"/>
          <a:ext cx="10795" cy="1079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3"/>
  <sheetViews>
    <sheetView tabSelected="1" workbookViewId="0">
      <selection activeCell="B98" sqref="B98"/>
    </sheetView>
  </sheetViews>
  <sheetFormatPr defaultColWidth="9" defaultRowHeight="15" customHeight="1"/>
  <cols>
    <col min="1" max="1" width="13.5916666666667" style="10" customWidth="1"/>
    <col min="2" max="2" width="26" style="11" customWidth="1"/>
    <col min="3" max="3" width="29.75" style="1" customWidth="1"/>
    <col min="4" max="4" width="11.6916666666667" style="1" customWidth="1"/>
    <col min="5" max="5" width="47.8916666666667" style="11" customWidth="1"/>
    <col min="6" max="6" width="7.875" style="11" customWidth="1"/>
    <col min="7" max="7" width="7.625" style="11" customWidth="1"/>
    <col min="8" max="8" width="7.63333333333333" style="12" customWidth="1"/>
    <col min="9" max="10" width="6.375" style="12" customWidth="1"/>
    <col min="11" max="11" width="5.5" style="12" customWidth="1"/>
    <col min="12" max="12" width="7.35833333333333" style="12" customWidth="1"/>
    <col min="13" max="13" width="13.3833333333333" style="4" customWidth="1"/>
    <col min="14" max="14" width="8.21666666666667" style="1" customWidth="1"/>
    <col min="15" max="15" width="19.0916666666667" style="9" customWidth="1"/>
    <col min="16" max="16384" width="9" style="9"/>
  </cols>
  <sheetData>
    <row r="1" s="1" customFormat="1" ht="25" customHeight="1" spans="1:14">
      <c r="A1" s="13" t="s">
        <v>0</v>
      </c>
      <c r="B1" s="11"/>
      <c r="E1" s="11"/>
      <c r="F1" s="11"/>
      <c r="G1" s="11"/>
      <c r="H1" s="12"/>
      <c r="I1" s="12"/>
      <c r="J1" s="12"/>
      <c r="K1" s="12"/>
      <c r="L1" s="12"/>
      <c r="M1" s="4"/>
    </row>
    <row r="2" s="2" customFormat="1" ht="37" customHeight="1" spans="1:14">
      <c r="A2" s="14" t="s">
        <v>1</v>
      </c>
      <c r="B2" s="14"/>
      <c r="C2" s="14"/>
      <c r="D2" s="14"/>
      <c r="E2" s="14"/>
      <c r="F2" s="14"/>
      <c r="G2" s="14"/>
      <c r="H2" s="14"/>
      <c r="I2" s="14"/>
      <c r="J2" s="14"/>
      <c r="K2" s="14"/>
      <c r="L2" s="14"/>
      <c r="M2" s="14"/>
      <c r="N2" s="14"/>
    </row>
    <row r="3" s="1" customFormat="1" customHeight="1" spans="1:14">
      <c r="A3" s="15"/>
      <c r="B3" s="16"/>
      <c r="C3" s="17"/>
      <c r="D3" s="17"/>
      <c r="E3" s="16"/>
      <c r="F3" s="11"/>
      <c r="G3" s="11"/>
      <c r="H3" s="18"/>
      <c r="I3" s="18"/>
      <c r="J3" s="18"/>
      <c r="K3" s="18"/>
      <c r="L3" s="18"/>
      <c r="M3" s="19"/>
      <c r="N3" s="20" t="s">
        <v>2</v>
      </c>
    </row>
    <row r="4" s="1" customFormat="1" customHeight="1" spans="1:14">
      <c r="A4" s="21" t="s">
        <v>3</v>
      </c>
      <c r="B4" s="21" t="s">
        <v>4</v>
      </c>
      <c r="C4" s="21" t="s">
        <v>5</v>
      </c>
      <c r="D4" s="21" t="s">
        <v>6</v>
      </c>
      <c r="E4" s="21" t="s">
        <v>7</v>
      </c>
      <c r="F4" s="21" t="s">
        <v>8</v>
      </c>
      <c r="G4" s="21"/>
      <c r="H4" s="22" t="s">
        <v>9</v>
      </c>
      <c r="I4" s="23"/>
      <c r="J4" s="23"/>
      <c r="K4" s="23"/>
      <c r="L4" s="24"/>
      <c r="M4" s="25" t="s">
        <v>10</v>
      </c>
      <c r="N4" s="25" t="s">
        <v>11</v>
      </c>
    </row>
    <row r="5" s="1" customFormat="1" ht="6" customHeight="1" spans="1:14">
      <c r="A5" s="21"/>
      <c r="B5" s="21"/>
      <c r="C5" s="21"/>
      <c r="D5" s="21"/>
      <c r="E5" s="21"/>
      <c r="F5" s="21"/>
      <c r="G5" s="21"/>
      <c r="H5" s="26"/>
      <c r="I5" s="27"/>
      <c r="J5" s="27"/>
      <c r="K5" s="27"/>
      <c r="L5" s="28"/>
      <c r="M5" s="25"/>
      <c r="N5" s="25"/>
    </row>
    <row r="6" s="1" customFormat="1" ht="22" customHeight="1" spans="1:14">
      <c r="A6" s="21"/>
      <c r="B6" s="21"/>
      <c r="C6" s="21"/>
      <c r="D6" s="21"/>
      <c r="E6" s="21"/>
      <c r="F6" s="21" t="s">
        <v>12</v>
      </c>
      <c r="G6" s="21" t="s">
        <v>13</v>
      </c>
      <c r="H6" s="29" t="s">
        <v>14</v>
      </c>
      <c r="I6" s="29" t="s">
        <v>15</v>
      </c>
      <c r="J6" s="29" t="s">
        <v>16</v>
      </c>
      <c r="K6" s="29" t="s">
        <v>17</v>
      </c>
      <c r="L6" s="29" t="s">
        <v>18</v>
      </c>
      <c r="M6" s="25"/>
      <c r="N6" s="25"/>
    </row>
    <row r="7" s="1" customFormat="1" ht="21" customHeight="1" spans="1:14">
      <c r="A7" s="30" t="s">
        <v>19</v>
      </c>
      <c r="B7" s="31"/>
      <c r="C7" s="31"/>
      <c r="D7" s="31"/>
      <c r="E7" s="31"/>
      <c r="F7" s="31"/>
      <c r="G7" s="31"/>
      <c r="H7" s="31">
        <f>H8+H40+H48+H90</f>
        <v>8335.72</v>
      </c>
      <c r="I7" s="31">
        <f>I8+I40+I48+I90</f>
        <v>4303</v>
      </c>
      <c r="J7" s="31">
        <f>J8+J40+J48+J90</f>
        <v>1330</v>
      </c>
      <c r="K7" s="31"/>
      <c r="L7" s="31">
        <f>L8+L40+L48+L90</f>
        <v>2702.72</v>
      </c>
      <c r="M7" s="31"/>
      <c r="N7" s="31"/>
    </row>
    <row r="8" s="3" customFormat="1" ht="23" customHeight="1" spans="1:14">
      <c r="A8" s="30" t="s">
        <v>20</v>
      </c>
      <c r="B8" s="31"/>
      <c r="C8" s="32"/>
      <c r="D8" s="32"/>
      <c r="E8" s="33"/>
      <c r="F8" s="31"/>
      <c r="G8" s="31"/>
      <c r="H8" s="31">
        <f>H9+H20+H23+H30+H37</f>
        <v>5425</v>
      </c>
      <c r="I8" s="31">
        <f>I9+I20+I23+I30+I37</f>
        <v>2688</v>
      </c>
      <c r="J8" s="31">
        <f>J9+J20+J23+J30+J37</f>
        <v>820</v>
      </c>
      <c r="K8" s="31"/>
      <c r="L8" s="31">
        <f>L9+L20+L23+L30+L37</f>
        <v>1917</v>
      </c>
      <c r="M8" s="31"/>
      <c r="N8" s="31"/>
    </row>
    <row r="9" s="3" customFormat="1" ht="23" customHeight="1" spans="1:14">
      <c r="A9" s="34" t="s">
        <v>21</v>
      </c>
      <c r="B9" s="31"/>
      <c r="C9" s="32"/>
      <c r="D9" s="32"/>
      <c r="E9" s="33"/>
      <c r="F9" s="31"/>
      <c r="G9" s="31"/>
      <c r="H9" s="31">
        <f>H10+H15</f>
        <v>4013</v>
      </c>
      <c r="I9" s="31">
        <f>I10+I15</f>
        <v>1718</v>
      </c>
      <c r="J9" s="31">
        <f>J10+J15</f>
        <v>395</v>
      </c>
      <c r="K9" s="31"/>
      <c r="L9" s="31">
        <f>L10+L15</f>
        <v>1900</v>
      </c>
      <c r="M9" s="32"/>
      <c r="N9" s="32"/>
    </row>
    <row r="10" s="3" customFormat="1" ht="26" customHeight="1" spans="1:14">
      <c r="A10" s="30" t="s">
        <v>22</v>
      </c>
      <c r="B10" s="31"/>
      <c r="C10" s="32"/>
      <c r="D10" s="32"/>
      <c r="E10" s="33"/>
      <c r="F10" s="31"/>
      <c r="G10" s="31"/>
      <c r="H10" s="31">
        <f>SUM(H11:H14)</f>
        <v>473</v>
      </c>
      <c r="I10" s="31">
        <f>SUM(I11:I14)</f>
        <v>318</v>
      </c>
      <c r="J10" s="31">
        <f>SUM(J11:J14)</f>
        <v>155</v>
      </c>
      <c r="K10" s="31"/>
      <c r="L10" s="31">
        <f>SUM(L11:L14)</f>
        <v>0</v>
      </c>
      <c r="M10" s="32"/>
      <c r="N10" s="32"/>
    </row>
    <row r="11" s="1" customFormat="1" ht="123" customHeight="1" spans="1:14">
      <c r="A11" s="35">
        <f>SUBTOTAL(3,B$10:B11)*1</f>
        <v>1</v>
      </c>
      <c r="B11" s="31" t="s">
        <v>23</v>
      </c>
      <c r="C11" s="36" t="s">
        <v>24</v>
      </c>
      <c r="D11" s="31" t="s">
        <v>25</v>
      </c>
      <c r="E11" s="31" t="s">
        <v>26</v>
      </c>
      <c r="F11" s="31" t="s">
        <v>27</v>
      </c>
      <c r="G11" s="31" t="s">
        <v>28</v>
      </c>
      <c r="H11" s="31">
        <v>150</v>
      </c>
      <c r="I11" s="37">
        <v>150</v>
      </c>
      <c r="J11" s="31"/>
      <c r="K11" s="31"/>
      <c r="L11" s="31"/>
      <c r="M11" s="31" t="s">
        <v>29</v>
      </c>
      <c r="N11" s="31" t="s">
        <v>30</v>
      </c>
    </row>
    <row r="12" s="1" customFormat="1" ht="120" customHeight="1" spans="1:14">
      <c r="A12" s="35">
        <f>SUBTOTAL(3,B$10:B12)*1</f>
        <v>2</v>
      </c>
      <c r="B12" s="31" t="s">
        <v>31</v>
      </c>
      <c r="C12" s="31" t="s">
        <v>32</v>
      </c>
      <c r="D12" s="31" t="s">
        <v>25</v>
      </c>
      <c r="E12" s="31" t="s">
        <v>33</v>
      </c>
      <c r="F12" s="31" t="s">
        <v>27</v>
      </c>
      <c r="G12" s="31" t="s">
        <v>34</v>
      </c>
      <c r="H12" s="31">
        <v>150</v>
      </c>
      <c r="I12" s="31">
        <v>150</v>
      </c>
      <c r="J12" s="31"/>
      <c r="K12" s="31"/>
      <c r="L12" s="31"/>
      <c r="M12" s="31" t="s">
        <v>35</v>
      </c>
      <c r="N12" s="31" t="s">
        <v>30</v>
      </c>
    </row>
    <row r="13" s="1" customFormat="1" ht="117" customHeight="1" spans="1:14">
      <c r="A13" s="35">
        <f>SUBTOTAL(3,B$10:B13)*1</f>
        <v>3</v>
      </c>
      <c r="B13" s="31" t="s">
        <v>36</v>
      </c>
      <c r="C13" s="31" t="s">
        <v>37</v>
      </c>
      <c r="D13" s="31" t="s">
        <v>25</v>
      </c>
      <c r="E13" s="31" t="s">
        <v>38</v>
      </c>
      <c r="F13" s="31" t="s">
        <v>27</v>
      </c>
      <c r="G13" s="31" t="s">
        <v>39</v>
      </c>
      <c r="H13" s="31">
        <v>150</v>
      </c>
      <c r="I13" s="31"/>
      <c r="J13" s="31">
        <v>150</v>
      </c>
      <c r="K13" s="31"/>
      <c r="L13" s="31"/>
      <c r="M13" s="31" t="s">
        <v>40</v>
      </c>
      <c r="N13" s="31" t="s">
        <v>30</v>
      </c>
    </row>
    <row r="14" s="1" customFormat="1" ht="117" customHeight="1" spans="1:14">
      <c r="A14" s="35">
        <f>SUBTOTAL(3,B$10:B14)*1</f>
        <v>4</v>
      </c>
      <c r="B14" s="31" t="s">
        <v>41</v>
      </c>
      <c r="C14" s="31" t="s">
        <v>42</v>
      </c>
      <c r="D14" s="31" t="s">
        <v>25</v>
      </c>
      <c r="E14" s="31" t="s">
        <v>43</v>
      </c>
      <c r="F14" s="31" t="s">
        <v>44</v>
      </c>
      <c r="G14" s="31" t="s">
        <v>45</v>
      </c>
      <c r="H14" s="31">
        <v>23</v>
      </c>
      <c r="I14" s="37">
        <v>18</v>
      </c>
      <c r="J14" s="31">
        <v>5</v>
      </c>
      <c r="K14" s="31"/>
      <c r="L14" s="31"/>
      <c r="M14" s="31" t="s">
        <v>46</v>
      </c>
      <c r="N14" s="31" t="s">
        <v>30</v>
      </c>
    </row>
    <row r="15" s="1" customFormat="1" ht="30" customHeight="1" spans="1:14">
      <c r="A15" s="30" t="s">
        <v>47</v>
      </c>
      <c r="B15" s="31"/>
      <c r="C15" s="31"/>
      <c r="D15" s="31"/>
      <c r="E15" s="31"/>
      <c r="F15" s="38"/>
      <c r="G15" s="38"/>
      <c r="H15" s="38">
        <f>SUM(H16:H19)</f>
        <v>3540</v>
      </c>
      <c r="I15" s="38">
        <f>SUM(I16:I19)</f>
        <v>1400</v>
      </c>
      <c r="J15" s="38">
        <f>SUM(J16:J19)</f>
        <v>240</v>
      </c>
      <c r="K15" s="38"/>
      <c r="L15" s="38">
        <f>SUM(L16:L19)</f>
        <v>1900</v>
      </c>
      <c r="M15" s="31"/>
      <c r="N15" s="31"/>
    </row>
    <row r="16" s="1" customFormat="1" ht="129" customHeight="1" spans="1:14">
      <c r="A16" s="35">
        <f>SUBTOTAL(3,B$10:B16)*1</f>
        <v>5</v>
      </c>
      <c r="B16" s="31" t="s">
        <v>48</v>
      </c>
      <c r="C16" s="31" t="s">
        <v>49</v>
      </c>
      <c r="D16" s="31" t="s">
        <v>25</v>
      </c>
      <c r="E16" s="31" t="s">
        <v>50</v>
      </c>
      <c r="F16" s="31" t="s">
        <v>51</v>
      </c>
      <c r="G16" s="31" t="s">
        <v>52</v>
      </c>
      <c r="H16" s="31">
        <v>1520</v>
      </c>
      <c r="I16" s="31">
        <v>700</v>
      </c>
      <c r="J16" s="31"/>
      <c r="K16" s="31"/>
      <c r="L16" s="37">
        <v>820</v>
      </c>
      <c r="M16" s="39" t="s">
        <v>53</v>
      </c>
      <c r="N16" s="31" t="s">
        <v>30</v>
      </c>
    </row>
    <row r="17" s="1" customFormat="1" ht="137" customHeight="1" spans="1:14">
      <c r="A17" s="35">
        <f>SUBTOTAL(3,B$10:B17)*1</f>
        <v>6</v>
      </c>
      <c r="B17" s="31" t="s">
        <v>54</v>
      </c>
      <c r="C17" s="31" t="s">
        <v>55</v>
      </c>
      <c r="D17" s="31" t="s">
        <v>25</v>
      </c>
      <c r="E17" s="31" t="s">
        <v>56</v>
      </c>
      <c r="F17" s="31" t="s">
        <v>57</v>
      </c>
      <c r="G17" s="31" t="s">
        <v>52</v>
      </c>
      <c r="H17" s="31">
        <v>1780</v>
      </c>
      <c r="I17" s="31">
        <v>700</v>
      </c>
      <c r="J17" s="31"/>
      <c r="K17" s="31"/>
      <c r="L17" s="37">
        <v>1080</v>
      </c>
      <c r="M17" s="39" t="s">
        <v>58</v>
      </c>
      <c r="N17" s="31" t="s">
        <v>30</v>
      </c>
    </row>
    <row r="18" s="1" customFormat="1" ht="108" customHeight="1" spans="1:14">
      <c r="A18" s="35">
        <f>SUBTOTAL(3,B$10:B18)*1</f>
        <v>7</v>
      </c>
      <c r="B18" s="31" t="s">
        <v>59</v>
      </c>
      <c r="C18" s="39" t="s">
        <v>60</v>
      </c>
      <c r="D18" s="31" t="s">
        <v>25</v>
      </c>
      <c r="E18" s="31" t="s">
        <v>61</v>
      </c>
      <c r="F18" s="31" t="s">
        <v>62</v>
      </c>
      <c r="G18" s="31" t="s">
        <v>63</v>
      </c>
      <c r="H18" s="31">
        <v>100</v>
      </c>
      <c r="I18" s="31"/>
      <c r="J18" s="31">
        <v>100</v>
      </c>
      <c r="K18" s="31"/>
      <c r="L18" s="31"/>
      <c r="M18" s="31" t="s">
        <v>64</v>
      </c>
      <c r="N18" s="31" t="s">
        <v>30</v>
      </c>
    </row>
    <row r="19" s="1" customFormat="1" ht="84" customHeight="1" spans="1:14">
      <c r="A19" s="35">
        <f>SUBTOTAL(3,B$10:B19)*1</f>
        <v>8</v>
      </c>
      <c r="B19" s="40" t="s">
        <v>65</v>
      </c>
      <c r="C19" s="40" t="s">
        <v>66</v>
      </c>
      <c r="D19" s="31" t="s">
        <v>25</v>
      </c>
      <c r="E19" s="38" t="s">
        <v>67</v>
      </c>
      <c r="F19" s="31" t="s">
        <v>68</v>
      </c>
      <c r="G19" s="31" t="s">
        <v>69</v>
      </c>
      <c r="H19" s="31">
        <v>140</v>
      </c>
      <c r="I19" s="31"/>
      <c r="J19" s="31">
        <v>140</v>
      </c>
      <c r="K19" s="31"/>
      <c r="L19" s="31"/>
      <c r="M19" s="31" t="s">
        <v>30</v>
      </c>
      <c r="N19" s="31" t="s">
        <v>30</v>
      </c>
    </row>
    <row r="20" s="1" customFormat="1" ht="29" customHeight="1" spans="1:14">
      <c r="A20" s="34" t="s">
        <v>70</v>
      </c>
      <c r="B20" s="37"/>
      <c r="C20" s="41"/>
      <c r="D20" s="41"/>
      <c r="E20" s="37"/>
      <c r="F20" s="31"/>
      <c r="G20" s="31"/>
      <c r="H20" s="31">
        <f>H21</f>
        <v>100</v>
      </c>
      <c r="I20" s="31">
        <f>I21</f>
        <v>100</v>
      </c>
      <c r="J20" s="31">
        <f>J21</f>
        <v>0</v>
      </c>
      <c r="K20" s="31"/>
      <c r="L20" s="31">
        <f>L21</f>
        <v>0</v>
      </c>
      <c r="M20" s="39"/>
      <c r="N20" s="41"/>
    </row>
    <row r="21" s="1" customFormat="1" ht="40" customHeight="1" spans="1:14">
      <c r="A21" s="30" t="s">
        <v>71</v>
      </c>
      <c r="B21" s="41"/>
      <c r="C21" s="41"/>
      <c r="D21" s="41"/>
      <c r="E21" s="37"/>
      <c r="F21" s="37"/>
      <c r="G21" s="37"/>
      <c r="H21" s="37">
        <f>H22</f>
        <v>100</v>
      </c>
      <c r="I21" s="37">
        <f>I22</f>
        <v>100</v>
      </c>
      <c r="J21" s="37">
        <f>J22</f>
        <v>0</v>
      </c>
      <c r="K21" s="37"/>
      <c r="L21" s="37">
        <f>L22</f>
        <v>0</v>
      </c>
      <c r="M21" s="41"/>
      <c r="N21" s="41"/>
    </row>
    <row r="22" s="1" customFormat="1" ht="120" customHeight="1" spans="1:14">
      <c r="A22" s="35">
        <f>SUBTOTAL(3,B$10:B22)*1</f>
        <v>9</v>
      </c>
      <c r="B22" s="31" t="s">
        <v>72</v>
      </c>
      <c r="C22" s="31" t="s">
        <v>73</v>
      </c>
      <c r="D22" s="31" t="s">
        <v>25</v>
      </c>
      <c r="E22" s="38" t="s">
        <v>74</v>
      </c>
      <c r="F22" s="31" t="s">
        <v>57</v>
      </c>
      <c r="G22" s="31" t="s">
        <v>75</v>
      </c>
      <c r="H22" s="31">
        <v>100</v>
      </c>
      <c r="I22" s="31">
        <v>100</v>
      </c>
      <c r="J22" s="31"/>
      <c r="K22" s="31"/>
      <c r="L22" s="31"/>
      <c r="M22" s="31" t="s">
        <v>76</v>
      </c>
      <c r="N22" s="31" t="s">
        <v>30</v>
      </c>
    </row>
    <row r="23" s="1" customFormat="1" ht="28" customHeight="1" spans="1:14">
      <c r="A23" s="34" t="s">
        <v>77</v>
      </c>
      <c r="B23" s="37"/>
      <c r="C23" s="41"/>
      <c r="D23" s="41"/>
      <c r="E23" s="37"/>
      <c r="F23" s="31"/>
      <c r="G23" s="31"/>
      <c r="H23" s="31">
        <f>H24+H28</f>
        <v>205</v>
      </c>
      <c r="I23" s="31">
        <f>I24+I28</f>
        <v>143</v>
      </c>
      <c r="J23" s="31">
        <f>J24+J28</f>
        <v>45</v>
      </c>
      <c r="K23" s="31"/>
      <c r="L23" s="31">
        <f>L24+L28</f>
        <v>17</v>
      </c>
      <c r="M23" s="39"/>
      <c r="N23" s="41"/>
    </row>
    <row r="24" s="1" customFormat="1" ht="32" customHeight="1" spans="1:14">
      <c r="A24" s="30" t="s">
        <v>78</v>
      </c>
      <c r="B24" s="41"/>
      <c r="C24" s="41"/>
      <c r="D24" s="41"/>
      <c r="E24" s="37"/>
      <c r="F24" s="37"/>
      <c r="G24" s="37"/>
      <c r="H24" s="37">
        <f>SUM(H25:H27)</f>
        <v>160</v>
      </c>
      <c r="I24" s="37">
        <f>SUM(I25:I27)</f>
        <v>143</v>
      </c>
      <c r="J24" s="37">
        <f>SUM(J25:J27)</f>
        <v>0</v>
      </c>
      <c r="K24" s="37"/>
      <c r="L24" s="37">
        <f>SUM(L25:L27)</f>
        <v>17</v>
      </c>
      <c r="M24" s="41"/>
      <c r="N24" s="41"/>
    </row>
    <row r="25" s="1" customFormat="1" ht="80" customHeight="1" spans="1:14">
      <c r="A25" s="35">
        <f>SUBTOTAL(3,B$10:B25)*1</f>
        <v>10</v>
      </c>
      <c r="B25" s="42" t="s">
        <v>79</v>
      </c>
      <c r="C25" s="42" t="s">
        <v>80</v>
      </c>
      <c r="D25" s="39" t="s">
        <v>81</v>
      </c>
      <c r="E25" s="31" t="s">
        <v>82</v>
      </c>
      <c r="F25" s="42" t="s">
        <v>83</v>
      </c>
      <c r="G25" s="42" t="s">
        <v>84</v>
      </c>
      <c r="H25" s="31">
        <v>50</v>
      </c>
      <c r="I25" s="31">
        <v>45</v>
      </c>
      <c r="J25" s="31"/>
      <c r="K25" s="31"/>
      <c r="L25" s="31">
        <v>5</v>
      </c>
      <c r="M25" s="42" t="s">
        <v>85</v>
      </c>
      <c r="N25" s="42" t="s">
        <v>86</v>
      </c>
    </row>
    <row r="26" s="1" customFormat="1" ht="75" customHeight="1" spans="1:14">
      <c r="A26" s="35">
        <f>SUBTOTAL(3,B$10:B26)*1</f>
        <v>11</v>
      </c>
      <c r="B26" s="31" t="s">
        <v>87</v>
      </c>
      <c r="C26" s="31" t="s">
        <v>88</v>
      </c>
      <c r="D26" s="31" t="s">
        <v>25</v>
      </c>
      <c r="E26" s="31" t="s">
        <v>89</v>
      </c>
      <c r="F26" s="38" t="s">
        <v>27</v>
      </c>
      <c r="G26" s="31" t="s">
        <v>90</v>
      </c>
      <c r="H26" s="31">
        <v>45</v>
      </c>
      <c r="I26" s="31">
        <v>40</v>
      </c>
      <c r="J26" s="31"/>
      <c r="K26" s="31"/>
      <c r="L26" s="31">
        <v>5</v>
      </c>
      <c r="M26" s="42" t="s">
        <v>91</v>
      </c>
      <c r="N26" s="42" t="s">
        <v>86</v>
      </c>
    </row>
    <row r="27" s="1" customFormat="1" ht="78" customHeight="1" spans="1:14">
      <c r="A27" s="35">
        <f>SUBTOTAL(3,B$10:B27)*1</f>
        <v>12</v>
      </c>
      <c r="B27" s="31" t="s">
        <v>92</v>
      </c>
      <c r="C27" s="31" t="s">
        <v>93</v>
      </c>
      <c r="D27" s="31" t="s">
        <v>25</v>
      </c>
      <c r="E27" s="31" t="s">
        <v>94</v>
      </c>
      <c r="F27" s="38" t="s">
        <v>57</v>
      </c>
      <c r="G27" s="31" t="s">
        <v>95</v>
      </c>
      <c r="H27" s="31">
        <v>65</v>
      </c>
      <c r="I27" s="31">
        <v>58</v>
      </c>
      <c r="J27" s="31"/>
      <c r="K27" s="31"/>
      <c r="L27" s="31">
        <v>7</v>
      </c>
      <c r="M27" s="42" t="s">
        <v>58</v>
      </c>
      <c r="N27" s="42" t="s">
        <v>86</v>
      </c>
    </row>
    <row r="28" s="1" customFormat="1" ht="30" customHeight="1" spans="1:14">
      <c r="A28" s="30" t="s">
        <v>96</v>
      </c>
      <c r="B28" s="41"/>
      <c r="C28" s="41"/>
      <c r="D28" s="41"/>
      <c r="E28" s="37"/>
      <c r="F28" s="37"/>
      <c r="G28" s="37"/>
      <c r="H28" s="37">
        <f>H29</f>
        <v>45</v>
      </c>
      <c r="I28" s="37">
        <f>I29</f>
        <v>0</v>
      </c>
      <c r="J28" s="37">
        <f>J29</f>
        <v>45</v>
      </c>
      <c r="K28" s="37"/>
      <c r="L28" s="37">
        <f>L29</f>
        <v>0</v>
      </c>
      <c r="M28" s="41"/>
      <c r="N28" s="41"/>
    </row>
    <row r="29" s="1" customFormat="1" ht="82" customHeight="1" spans="1:14">
      <c r="A29" s="35">
        <f>SUBTOTAL(3,B$10:B29)*1</f>
        <v>13</v>
      </c>
      <c r="B29" s="31" t="s">
        <v>97</v>
      </c>
      <c r="C29" s="31" t="s">
        <v>98</v>
      </c>
      <c r="D29" s="31" t="s">
        <v>25</v>
      </c>
      <c r="E29" s="31" t="s">
        <v>99</v>
      </c>
      <c r="F29" s="31" t="s">
        <v>27</v>
      </c>
      <c r="G29" s="31" t="s">
        <v>100</v>
      </c>
      <c r="H29" s="31">
        <v>45</v>
      </c>
      <c r="I29" s="37"/>
      <c r="J29" s="31">
        <v>45</v>
      </c>
      <c r="K29" s="31"/>
      <c r="L29" s="31"/>
      <c r="M29" s="31" t="s">
        <v>101</v>
      </c>
      <c r="N29" s="31" t="s">
        <v>30</v>
      </c>
    </row>
    <row r="30" s="1" customFormat="1" ht="31" customHeight="1" spans="1:14">
      <c r="A30" s="34" t="s">
        <v>102</v>
      </c>
      <c r="B30" s="31"/>
      <c r="C30" s="31"/>
      <c r="D30" s="31"/>
      <c r="E30" s="31"/>
      <c r="F30" s="38"/>
      <c r="G30" s="38"/>
      <c r="H30" s="38">
        <f>H31</f>
        <v>927</v>
      </c>
      <c r="I30" s="38">
        <f>I31</f>
        <v>727</v>
      </c>
      <c r="J30" s="38">
        <f>J31</f>
        <v>200</v>
      </c>
      <c r="K30" s="38"/>
      <c r="L30" s="38">
        <f>L31</f>
        <v>0</v>
      </c>
      <c r="M30" s="31"/>
      <c r="N30" s="38"/>
    </row>
    <row r="31" s="1" customFormat="1" ht="30" customHeight="1" spans="1:14">
      <c r="A31" s="30" t="s">
        <v>103</v>
      </c>
      <c r="B31" s="41"/>
      <c r="C31" s="41"/>
      <c r="D31" s="41"/>
      <c r="E31" s="37"/>
      <c r="F31" s="37"/>
      <c r="G31" s="37"/>
      <c r="H31" s="37">
        <f>SUM(H32:H36)</f>
        <v>927</v>
      </c>
      <c r="I31" s="37">
        <f>SUM(I32:I36)</f>
        <v>727</v>
      </c>
      <c r="J31" s="37">
        <f>SUM(J32:J36)</f>
        <v>200</v>
      </c>
      <c r="K31" s="37"/>
      <c r="L31" s="37">
        <f>SUM(L32:L36)</f>
        <v>0</v>
      </c>
      <c r="M31" s="41"/>
      <c r="N31" s="41"/>
    </row>
    <row r="32" s="1" customFormat="1" ht="169" customHeight="1" spans="1:14">
      <c r="A32" s="35">
        <f>SUBTOTAL(3,B$10:B32)*1</f>
        <v>14</v>
      </c>
      <c r="B32" s="31" t="s">
        <v>104</v>
      </c>
      <c r="C32" s="31" t="s">
        <v>105</v>
      </c>
      <c r="D32" s="31" t="s">
        <v>25</v>
      </c>
      <c r="E32" s="31" t="s">
        <v>106</v>
      </c>
      <c r="F32" s="31" t="s">
        <v>57</v>
      </c>
      <c r="G32" s="31" t="s">
        <v>107</v>
      </c>
      <c r="H32" s="31">
        <v>200</v>
      </c>
      <c r="I32" s="37">
        <v>200</v>
      </c>
      <c r="J32" s="31"/>
      <c r="K32" s="38"/>
      <c r="L32" s="38"/>
      <c r="M32" s="31" t="s">
        <v>108</v>
      </c>
      <c r="N32" s="31" t="s">
        <v>30</v>
      </c>
    </row>
    <row r="33" s="1" customFormat="1" ht="135" customHeight="1" spans="1:14">
      <c r="A33" s="35">
        <f>SUBTOTAL(3,B$10:B33)*1</f>
        <v>15</v>
      </c>
      <c r="B33" s="31" t="s">
        <v>109</v>
      </c>
      <c r="C33" s="36" t="s">
        <v>110</v>
      </c>
      <c r="D33" s="31" t="s">
        <v>25</v>
      </c>
      <c r="E33" s="43" t="s">
        <v>111</v>
      </c>
      <c r="F33" s="38" t="s">
        <v>62</v>
      </c>
      <c r="G33" s="31" t="s">
        <v>112</v>
      </c>
      <c r="H33" s="31">
        <v>210</v>
      </c>
      <c r="I33" s="37">
        <v>210</v>
      </c>
      <c r="J33" s="44"/>
      <c r="K33" s="44"/>
      <c r="L33" s="44"/>
      <c r="M33" s="43" t="s">
        <v>113</v>
      </c>
      <c r="N33" s="43" t="s">
        <v>30</v>
      </c>
    </row>
    <row r="34" s="1" customFormat="1" ht="129" customHeight="1" spans="1:14">
      <c r="A34" s="35">
        <f>SUBTOTAL(3,B$10:B34)*1</f>
        <v>16</v>
      </c>
      <c r="B34" s="31" t="s">
        <v>114</v>
      </c>
      <c r="C34" s="31" t="s">
        <v>115</v>
      </c>
      <c r="D34" s="31" t="s">
        <v>25</v>
      </c>
      <c r="E34" s="36" t="s">
        <v>116</v>
      </c>
      <c r="F34" s="31" t="s">
        <v>117</v>
      </c>
      <c r="G34" s="31" t="s">
        <v>118</v>
      </c>
      <c r="H34" s="31">
        <v>247</v>
      </c>
      <c r="I34" s="37">
        <v>47</v>
      </c>
      <c r="J34" s="44">
        <v>200</v>
      </c>
      <c r="K34" s="44"/>
      <c r="L34" s="44"/>
      <c r="M34" s="31" t="s">
        <v>119</v>
      </c>
      <c r="N34" s="31" t="s">
        <v>30</v>
      </c>
    </row>
    <row r="35" s="1" customFormat="1" ht="102" customHeight="1" spans="1:14">
      <c r="A35" s="35">
        <f>SUBTOTAL(3,B$10:B35)*1</f>
        <v>17</v>
      </c>
      <c r="B35" s="31" t="s">
        <v>120</v>
      </c>
      <c r="C35" s="36" t="s">
        <v>121</v>
      </c>
      <c r="D35" s="31" t="s">
        <v>25</v>
      </c>
      <c r="E35" s="31" t="s">
        <v>122</v>
      </c>
      <c r="F35" s="31" t="s">
        <v>27</v>
      </c>
      <c r="G35" s="31" t="s">
        <v>123</v>
      </c>
      <c r="H35" s="31">
        <v>150</v>
      </c>
      <c r="I35" s="37">
        <v>150</v>
      </c>
      <c r="J35" s="44"/>
      <c r="K35" s="44"/>
      <c r="L35" s="44"/>
      <c r="M35" s="31" t="s">
        <v>124</v>
      </c>
      <c r="N35" s="31" t="s">
        <v>30</v>
      </c>
    </row>
    <row r="36" s="1" customFormat="1" ht="105" customHeight="1" spans="1:14">
      <c r="A36" s="35">
        <f>SUBTOTAL(3,B$10:B36)*1</f>
        <v>18</v>
      </c>
      <c r="B36" s="31" t="s">
        <v>125</v>
      </c>
      <c r="C36" s="36" t="s">
        <v>126</v>
      </c>
      <c r="D36" s="31" t="s">
        <v>25</v>
      </c>
      <c r="E36" s="31" t="s">
        <v>127</v>
      </c>
      <c r="F36" s="31" t="s">
        <v>128</v>
      </c>
      <c r="G36" s="31" t="s">
        <v>129</v>
      </c>
      <c r="H36" s="31">
        <v>120</v>
      </c>
      <c r="I36" s="37">
        <v>120</v>
      </c>
      <c r="J36" s="44"/>
      <c r="K36" s="44"/>
      <c r="L36" s="44"/>
      <c r="M36" s="31" t="s">
        <v>130</v>
      </c>
      <c r="N36" s="31" t="s">
        <v>30</v>
      </c>
    </row>
    <row r="37" s="1" customFormat="1" ht="27" customHeight="1" spans="1:14">
      <c r="A37" s="34" t="s">
        <v>131</v>
      </c>
      <c r="B37" s="31"/>
      <c r="C37" s="31"/>
      <c r="D37" s="31"/>
      <c r="E37" s="31"/>
      <c r="F37" s="38"/>
      <c r="G37" s="38"/>
      <c r="H37" s="38">
        <f>H38</f>
        <v>180</v>
      </c>
      <c r="I37" s="38">
        <f>I38</f>
        <v>0</v>
      </c>
      <c r="J37" s="38">
        <f>J38</f>
        <v>180</v>
      </c>
      <c r="K37" s="38"/>
      <c r="L37" s="38">
        <f t="shared" ref="L37:L42" si="0">L38</f>
        <v>0</v>
      </c>
      <c r="M37" s="31"/>
      <c r="N37" s="31"/>
    </row>
    <row r="38" s="1" customFormat="1" ht="29" customHeight="1" spans="1:14">
      <c r="A38" s="30" t="s">
        <v>132</v>
      </c>
      <c r="B38" s="31"/>
      <c r="C38" s="31"/>
      <c r="D38" s="31"/>
      <c r="E38" s="31"/>
      <c r="F38" s="38"/>
      <c r="G38" s="38"/>
      <c r="H38" s="38">
        <f>H39</f>
        <v>180</v>
      </c>
      <c r="I38" s="38">
        <f>I39</f>
        <v>0</v>
      </c>
      <c r="J38" s="38">
        <f>J39</f>
        <v>180</v>
      </c>
      <c r="K38" s="38"/>
      <c r="L38" s="38">
        <f t="shared" si="0"/>
        <v>0</v>
      </c>
      <c r="M38" s="31"/>
      <c r="N38" s="31"/>
    </row>
    <row r="39" s="1" customFormat="1" ht="53" customHeight="1" spans="1:14">
      <c r="A39" s="35">
        <f>SUBTOTAL(3,B$10:B39)*1</f>
        <v>19</v>
      </c>
      <c r="B39" s="38" t="s">
        <v>133</v>
      </c>
      <c r="C39" s="38" t="s">
        <v>134</v>
      </c>
      <c r="D39" s="31" t="s">
        <v>25</v>
      </c>
      <c r="E39" s="38" t="s">
        <v>135</v>
      </c>
      <c r="F39" s="31" t="s">
        <v>68</v>
      </c>
      <c r="G39" s="31" t="s">
        <v>69</v>
      </c>
      <c r="H39" s="31">
        <v>180</v>
      </c>
      <c r="I39" s="37"/>
      <c r="J39" s="44">
        <v>180</v>
      </c>
      <c r="K39" s="44"/>
      <c r="L39" s="44"/>
      <c r="M39" s="38" t="s">
        <v>30</v>
      </c>
      <c r="N39" s="38" t="s">
        <v>30</v>
      </c>
    </row>
    <row r="40" s="1" customFormat="1" ht="23" customHeight="1" spans="1:14">
      <c r="A40" s="30" t="s">
        <v>136</v>
      </c>
      <c r="B40" s="31"/>
      <c r="C40" s="39"/>
      <c r="D40" s="39"/>
      <c r="E40" s="39"/>
      <c r="F40" s="31"/>
      <c r="G40" s="31"/>
      <c r="H40" s="31">
        <f>H41+H44</f>
        <v>502.72</v>
      </c>
      <c r="I40" s="31">
        <f>I41+I44</f>
        <v>12</v>
      </c>
      <c r="J40" s="31">
        <f>J41+J44</f>
        <v>356</v>
      </c>
      <c r="K40" s="31"/>
      <c r="L40" s="31">
        <f>L41+L44</f>
        <v>134.72</v>
      </c>
      <c r="M40" s="39"/>
      <c r="N40" s="39"/>
    </row>
    <row r="41" s="1" customFormat="1" ht="23" customHeight="1" spans="1:14">
      <c r="A41" s="45" t="s">
        <v>137</v>
      </c>
      <c r="B41" s="31"/>
      <c r="C41" s="39"/>
      <c r="D41" s="39"/>
      <c r="E41" s="39"/>
      <c r="F41" s="31"/>
      <c r="G41" s="31"/>
      <c r="H41" s="31">
        <f>H42</f>
        <v>280</v>
      </c>
      <c r="I41" s="31">
        <f>I42</f>
        <v>0</v>
      </c>
      <c r="J41" s="31">
        <f>J42</f>
        <v>280</v>
      </c>
      <c r="K41" s="31"/>
      <c r="L41" s="31">
        <f t="shared" si="0"/>
        <v>0</v>
      </c>
      <c r="M41" s="39"/>
      <c r="N41" s="39"/>
    </row>
    <row r="42" s="1" customFormat="1" ht="23" customHeight="1" spans="1:14">
      <c r="A42" s="46" t="s">
        <v>138</v>
      </c>
      <c r="B42" s="37"/>
      <c r="C42" s="39"/>
      <c r="D42" s="39"/>
      <c r="E42" s="39"/>
      <c r="F42" s="31"/>
      <c r="G42" s="31"/>
      <c r="H42" s="31">
        <f>H43</f>
        <v>280</v>
      </c>
      <c r="I42" s="31">
        <f>I43</f>
        <v>0</v>
      </c>
      <c r="J42" s="31">
        <f>J43</f>
        <v>280</v>
      </c>
      <c r="K42" s="31"/>
      <c r="L42" s="31">
        <f t="shared" si="0"/>
        <v>0</v>
      </c>
      <c r="M42" s="39"/>
      <c r="N42" s="39"/>
    </row>
    <row r="43" s="1" customFormat="1" ht="84" customHeight="1" spans="1:14">
      <c r="A43" s="35">
        <f>SUBTOTAL(3,B$10:B43)*1</f>
        <v>20</v>
      </c>
      <c r="B43" s="38" t="s">
        <v>139</v>
      </c>
      <c r="C43" s="38" t="s">
        <v>140</v>
      </c>
      <c r="D43" s="31" t="s">
        <v>25</v>
      </c>
      <c r="E43" s="38" t="s">
        <v>141</v>
      </c>
      <c r="F43" s="38" t="s">
        <v>68</v>
      </c>
      <c r="G43" s="38" t="s">
        <v>69</v>
      </c>
      <c r="H43" s="44">
        <v>280</v>
      </c>
      <c r="I43" s="44"/>
      <c r="J43" s="44">
        <v>280</v>
      </c>
      <c r="K43" s="44"/>
      <c r="L43" s="44"/>
      <c r="M43" s="38" t="s">
        <v>30</v>
      </c>
      <c r="N43" s="38" t="s">
        <v>30</v>
      </c>
    </row>
    <row r="44" s="1" customFormat="1" ht="23" customHeight="1" spans="1:14">
      <c r="A44" s="31" t="s">
        <v>142</v>
      </c>
      <c r="B44" s="31"/>
      <c r="C44" s="39"/>
      <c r="D44" s="39"/>
      <c r="E44" s="39"/>
      <c r="F44" s="31"/>
      <c r="G44" s="31"/>
      <c r="H44" s="31">
        <f>H45</f>
        <v>222.72</v>
      </c>
      <c r="I44" s="31">
        <f>I45</f>
        <v>12</v>
      </c>
      <c r="J44" s="31">
        <f>J45</f>
        <v>76</v>
      </c>
      <c r="K44" s="31"/>
      <c r="L44" s="31">
        <f>L45</f>
        <v>134.72</v>
      </c>
      <c r="M44" s="39"/>
      <c r="N44" s="39"/>
    </row>
    <row r="45" s="1" customFormat="1" ht="25" customHeight="1" spans="1:14">
      <c r="A45" s="31" t="s">
        <v>143</v>
      </c>
      <c r="B45" s="37"/>
      <c r="C45" s="39"/>
      <c r="D45" s="39"/>
      <c r="E45" s="39"/>
      <c r="F45" s="31"/>
      <c r="G45" s="31"/>
      <c r="H45" s="31">
        <f>SUM(H46:H47)</f>
        <v>222.72</v>
      </c>
      <c r="I45" s="31">
        <f>SUM(I46:I47)</f>
        <v>12</v>
      </c>
      <c r="J45" s="31">
        <f>SUM(J46:J47)</f>
        <v>76</v>
      </c>
      <c r="K45" s="31"/>
      <c r="L45" s="31">
        <f>SUM(L46:L47)</f>
        <v>134.72</v>
      </c>
      <c r="M45" s="39"/>
      <c r="N45" s="39"/>
    </row>
    <row r="46" s="1" customFormat="1" ht="58" customHeight="1" spans="1:14">
      <c r="A46" s="35">
        <f>SUBTOTAL(3,B$10:B46)*1</f>
        <v>21</v>
      </c>
      <c r="B46" s="38" t="s">
        <v>144</v>
      </c>
      <c r="C46" s="38" t="s">
        <v>145</v>
      </c>
      <c r="D46" s="38" t="s">
        <v>146</v>
      </c>
      <c r="E46" s="38" t="s">
        <v>147</v>
      </c>
      <c r="F46" s="38" t="s">
        <v>68</v>
      </c>
      <c r="G46" s="38" t="s">
        <v>69</v>
      </c>
      <c r="H46" s="44">
        <v>88.32</v>
      </c>
      <c r="I46" s="44">
        <v>12</v>
      </c>
      <c r="J46" s="44">
        <v>76</v>
      </c>
      <c r="K46" s="44"/>
      <c r="L46" s="44">
        <v>0.32</v>
      </c>
      <c r="M46" s="38" t="s">
        <v>148</v>
      </c>
      <c r="N46" s="38" t="s">
        <v>149</v>
      </c>
    </row>
    <row r="47" s="1" customFormat="1" ht="52" customHeight="1" spans="1:14">
      <c r="A47" s="35">
        <f>SUBTOTAL(3,B$10:B47)*1</f>
        <v>22</v>
      </c>
      <c r="B47" s="38" t="s">
        <v>150</v>
      </c>
      <c r="C47" s="38" t="s">
        <v>151</v>
      </c>
      <c r="D47" s="38" t="s">
        <v>146</v>
      </c>
      <c r="E47" s="38" t="s">
        <v>152</v>
      </c>
      <c r="F47" s="38" t="s">
        <v>68</v>
      </c>
      <c r="G47" s="38" t="s">
        <v>69</v>
      </c>
      <c r="H47" s="44">
        <v>134.4</v>
      </c>
      <c r="I47" s="44"/>
      <c r="J47" s="44"/>
      <c r="K47" s="44"/>
      <c r="L47" s="44">
        <v>134.4</v>
      </c>
      <c r="M47" s="38" t="s">
        <v>86</v>
      </c>
      <c r="N47" s="38" t="s">
        <v>86</v>
      </c>
    </row>
    <row r="48" s="4" customFormat="1" ht="28" customHeight="1" spans="1:14">
      <c r="A48" s="30" t="s">
        <v>153</v>
      </c>
      <c r="B48" s="31"/>
      <c r="C48" s="39"/>
      <c r="D48" s="39"/>
      <c r="E48" s="31"/>
      <c r="F48" s="31"/>
      <c r="G48" s="31"/>
      <c r="H48" s="31">
        <f>H49+H84</f>
        <v>2208</v>
      </c>
      <c r="I48" s="31">
        <f>I49+I84</f>
        <v>1603</v>
      </c>
      <c r="J48" s="31">
        <f>J49+J84</f>
        <v>154</v>
      </c>
      <c r="K48" s="31"/>
      <c r="L48" s="31">
        <f>L49+L84</f>
        <v>451</v>
      </c>
      <c r="M48" s="31"/>
      <c r="N48" s="31"/>
    </row>
    <row r="49" s="3" customFormat="1" ht="50" customHeight="1" spans="1:14">
      <c r="A49" s="34" t="s">
        <v>154</v>
      </c>
      <c r="B49" s="32"/>
      <c r="C49" s="32"/>
      <c r="D49" s="32"/>
      <c r="E49" s="33"/>
      <c r="F49" s="31"/>
      <c r="G49" s="31"/>
      <c r="H49" s="31">
        <f>H50+H69+H78</f>
        <v>1908</v>
      </c>
      <c r="I49" s="31">
        <f>I50+I69+I78</f>
        <v>1503</v>
      </c>
      <c r="J49" s="31">
        <f>J50+J69+J78</f>
        <v>154</v>
      </c>
      <c r="K49" s="31"/>
      <c r="L49" s="31">
        <f>L50+L69+L78</f>
        <v>251</v>
      </c>
      <c r="M49" s="32"/>
      <c r="N49" s="32"/>
    </row>
    <row r="50" s="5" customFormat="1" ht="51" customHeight="1" spans="1:14">
      <c r="A50" s="30" t="s">
        <v>155</v>
      </c>
      <c r="B50" s="37"/>
      <c r="C50" s="33"/>
      <c r="D50" s="33"/>
      <c r="E50" s="33"/>
      <c r="F50" s="31"/>
      <c r="G50" s="31"/>
      <c r="H50" s="31">
        <f>SUM(H51:H68)</f>
        <v>1101</v>
      </c>
      <c r="I50" s="31">
        <f>SUM(I51:I68)</f>
        <v>973</v>
      </c>
      <c r="J50" s="31">
        <f>SUM(J51:J68)</f>
        <v>0</v>
      </c>
      <c r="K50" s="31"/>
      <c r="L50" s="31">
        <f>SUM(L51:L68)</f>
        <v>128</v>
      </c>
      <c r="M50" s="33"/>
      <c r="N50" s="33"/>
    </row>
    <row r="51" s="3" customFormat="1" ht="125" customHeight="1" spans="1:14">
      <c r="A51" s="35">
        <f>SUBTOTAL(3,B$10:B51)*1</f>
        <v>23</v>
      </c>
      <c r="B51" s="47" t="s">
        <v>156</v>
      </c>
      <c r="C51" s="36" t="s">
        <v>157</v>
      </c>
      <c r="D51" s="31" t="s">
        <v>158</v>
      </c>
      <c r="E51" s="31" t="s">
        <v>159</v>
      </c>
      <c r="F51" s="31" t="s">
        <v>44</v>
      </c>
      <c r="G51" s="31" t="s">
        <v>160</v>
      </c>
      <c r="H51" s="31">
        <v>205</v>
      </c>
      <c r="I51" s="31">
        <v>205</v>
      </c>
      <c r="J51" s="31"/>
      <c r="K51" s="31"/>
      <c r="L51" s="31"/>
      <c r="M51" s="31" t="s">
        <v>44</v>
      </c>
      <c r="N51" s="31" t="s">
        <v>161</v>
      </c>
    </row>
    <row r="52" s="6" customFormat="1" ht="93" customHeight="1" spans="1:14">
      <c r="A52" s="35">
        <f>SUBTOTAL(3,B$10:B52)*1</f>
        <v>24</v>
      </c>
      <c r="B52" s="47" t="s">
        <v>162</v>
      </c>
      <c r="C52" s="31" t="s">
        <v>163</v>
      </c>
      <c r="D52" s="31" t="s">
        <v>81</v>
      </c>
      <c r="E52" s="31" t="s">
        <v>164</v>
      </c>
      <c r="F52" s="31" t="s">
        <v>62</v>
      </c>
      <c r="G52" s="31" t="s">
        <v>165</v>
      </c>
      <c r="H52" s="31">
        <v>190</v>
      </c>
      <c r="I52" s="31">
        <v>190</v>
      </c>
      <c r="J52" s="31"/>
      <c r="K52" s="31"/>
      <c r="L52" s="31"/>
      <c r="M52" s="31" t="s">
        <v>113</v>
      </c>
      <c r="N52" s="31" t="s">
        <v>161</v>
      </c>
    </row>
    <row r="53" s="5" customFormat="1" ht="82" customHeight="1" spans="1:14">
      <c r="A53" s="35">
        <f>SUBTOTAL(3,B$10:B53)*1</f>
        <v>25</v>
      </c>
      <c r="B53" s="31" t="s">
        <v>166</v>
      </c>
      <c r="C53" s="31" t="s">
        <v>167</v>
      </c>
      <c r="D53" s="38" t="s">
        <v>25</v>
      </c>
      <c r="E53" s="31" t="s">
        <v>168</v>
      </c>
      <c r="F53" s="31" t="s">
        <v>169</v>
      </c>
      <c r="G53" s="31" t="s">
        <v>170</v>
      </c>
      <c r="H53" s="31">
        <v>38</v>
      </c>
      <c r="I53" s="44">
        <v>33</v>
      </c>
      <c r="J53" s="44"/>
      <c r="K53" s="44"/>
      <c r="L53" s="44">
        <v>5</v>
      </c>
      <c r="M53" s="31" t="s">
        <v>149</v>
      </c>
      <c r="N53" s="31" t="s">
        <v>149</v>
      </c>
    </row>
    <row r="54" s="6" customFormat="1" ht="79" customHeight="1" spans="1:14">
      <c r="A54" s="35">
        <f>SUBTOTAL(3,B$10:B54)*1</f>
        <v>26</v>
      </c>
      <c r="B54" s="31" t="s">
        <v>171</v>
      </c>
      <c r="C54" s="31" t="s">
        <v>172</v>
      </c>
      <c r="D54" s="38" t="s">
        <v>25</v>
      </c>
      <c r="E54" s="31" t="s">
        <v>173</v>
      </c>
      <c r="F54" s="31" t="s">
        <v>57</v>
      </c>
      <c r="G54" s="31" t="s">
        <v>174</v>
      </c>
      <c r="H54" s="31">
        <v>62</v>
      </c>
      <c r="I54" s="44">
        <v>52</v>
      </c>
      <c r="J54" s="44"/>
      <c r="K54" s="44"/>
      <c r="L54" s="44">
        <v>10</v>
      </c>
      <c r="M54" s="31" t="s">
        <v>149</v>
      </c>
      <c r="N54" s="31" t="s">
        <v>149</v>
      </c>
    </row>
    <row r="55" s="1" customFormat="1" ht="89" customHeight="1" spans="1:14">
      <c r="A55" s="35">
        <f>SUBTOTAL(3,B$10:B55)*1</f>
        <v>27</v>
      </c>
      <c r="B55" s="31" t="s">
        <v>175</v>
      </c>
      <c r="C55" s="31" t="s">
        <v>176</v>
      </c>
      <c r="D55" s="38" t="s">
        <v>25</v>
      </c>
      <c r="E55" s="31" t="s">
        <v>177</v>
      </c>
      <c r="F55" s="31" t="s">
        <v>117</v>
      </c>
      <c r="G55" s="31" t="s">
        <v>178</v>
      </c>
      <c r="H55" s="31">
        <v>70</v>
      </c>
      <c r="I55" s="44">
        <v>60</v>
      </c>
      <c r="J55" s="44"/>
      <c r="K55" s="44"/>
      <c r="L55" s="44">
        <v>10</v>
      </c>
      <c r="M55" s="31" t="s">
        <v>149</v>
      </c>
      <c r="N55" s="31" t="s">
        <v>149</v>
      </c>
    </row>
    <row r="56" s="6" customFormat="1" ht="87" customHeight="1" spans="1:14">
      <c r="A56" s="35">
        <f>SUBTOTAL(3,B$10:B56)*1</f>
        <v>28</v>
      </c>
      <c r="B56" s="31" t="s">
        <v>179</v>
      </c>
      <c r="C56" s="31" t="s">
        <v>180</v>
      </c>
      <c r="D56" s="38" t="s">
        <v>25</v>
      </c>
      <c r="E56" s="31" t="s">
        <v>181</v>
      </c>
      <c r="F56" s="31" t="s">
        <v>128</v>
      </c>
      <c r="G56" s="31" t="s">
        <v>182</v>
      </c>
      <c r="H56" s="31">
        <v>34</v>
      </c>
      <c r="I56" s="44">
        <v>29</v>
      </c>
      <c r="J56" s="44"/>
      <c r="K56" s="44"/>
      <c r="L56" s="44">
        <v>5</v>
      </c>
      <c r="M56" s="31" t="s">
        <v>149</v>
      </c>
      <c r="N56" s="31" t="s">
        <v>149</v>
      </c>
    </row>
    <row r="57" s="6" customFormat="1" ht="89" customHeight="1" spans="1:14">
      <c r="A57" s="35">
        <f>SUBTOTAL(3,B$10:B57)*1</f>
        <v>29</v>
      </c>
      <c r="B57" s="31" t="s">
        <v>183</v>
      </c>
      <c r="C57" s="31" t="s">
        <v>184</v>
      </c>
      <c r="D57" s="38" t="s">
        <v>25</v>
      </c>
      <c r="E57" s="31" t="s">
        <v>173</v>
      </c>
      <c r="F57" s="31" t="s">
        <v>57</v>
      </c>
      <c r="G57" s="31" t="s">
        <v>174</v>
      </c>
      <c r="H57" s="31">
        <v>25</v>
      </c>
      <c r="I57" s="31">
        <v>25</v>
      </c>
      <c r="J57" s="44"/>
      <c r="K57" s="44"/>
      <c r="L57" s="44"/>
      <c r="M57" s="31" t="s">
        <v>149</v>
      </c>
      <c r="N57" s="31" t="s">
        <v>149</v>
      </c>
    </row>
    <row r="58" s="6" customFormat="1" ht="81" customHeight="1" spans="1:14">
      <c r="A58" s="35">
        <f>SUBTOTAL(3,B$10:B58)*1</f>
        <v>30</v>
      </c>
      <c r="B58" s="31" t="s">
        <v>185</v>
      </c>
      <c r="C58" s="31" t="s">
        <v>186</v>
      </c>
      <c r="D58" s="38" t="s">
        <v>25</v>
      </c>
      <c r="E58" s="31" t="s">
        <v>187</v>
      </c>
      <c r="F58" s="31" t="s">
        <v>83</v>
      </c>
      <c r="G58" s="31" t="s">
        <v>188</v>
      </c>
      <c r="H58" s="31">
        <v>46</v>
      </c>
      <c r="I58" s="31">
        <v>46</v>
      </c>
      <c r="J58" s="44"/>
      <c r="K58" s="44"/>
      <c r="L58" s="44"/>
      <c r="M58" s="31" t="s">
        <v>149</v>
      </c>
      <c r="N58" s="31" t="s">
        <v>149</v>
      </c>
    </row>
    <row r="59" s="6" customFormat="1" ht="79" customHeight="1" spans="1:14">
      <c r="A59" s="35">
        <f>SUBTOTAL(3,B$10:B59)*1</f>
        <v>31</v>
      </c>
      <c r="B59" s="31" t="s">
        <v>189</v>
      </c>
      <c r="C59" s="31" t="s">
        <v>190</v>
      </c>
      <c r="D59" s="38" t="s">
        <v>25</v>
      </c>
      <c r="E59" s="31" t="s">
        <v>191</v>
      </c>
      <c r="F59" s="31" t="s">
        <v>27</v>
      </c>
      <c r="G59" s="31" t="s">
        <v>192</v>
      </c>
      <c r="H59" s="31">
        <v>20</v>
      </c>
      <c r="I59" s="31">
        <v>20</v>
      </c>
      <c r="J59" s="44"/>
      <c r="K59" s="44"/>
      <c r="L59" s="44"/>
      <c r="M59" s="31" t="s">
        <v>149</v>
      </c>
      <c r="N59" s="31" t="s">
        <v>149</v>
      </c>
    </row>
    <row r="60" s="6" customFormat="1" ht="76" customHeight="1" spans="1:14">
      <c r="A60" s="35">
        <f>SUBTOTAL(3,B$10:B60)*1</f>
        <v>32</v>
      </c>
      <c r="B60" s="31" t="s">
        <v>193</v>
      </c>
      <c r="C60" s="31" t="s">
        <v>194</v>
      </c>
      <c r="D60" s="38" t="s">
        <v>25</v>
      </c>
      <c r="E60" s="31" t="s">
        <v>195</v>
      </c>
      <c r="F60" s="31" t="s">
        <v>27</v>
      </c>
      <c r="G60" s="31" t="s">
        <v>196</v>
      </c>
      <c r="H60" s="31">
        <v>33</v>
      </c>
      <c r="I60" s="31">
        <v>24</v>
      </c>
      <c r="J60" s="44"/>
      <c r="K60" s="44"/>
      <c r="L60" s="44">
        <v>9</v>
      </c>
      <c r="M60" s="31" t="s">
        <v>149</v>
      </c>
      <c r="N60" s="31" t="s">
        <v>149</v>
      </c>
    </row>
    <row r="61" s="6" customFormat="1" ht="78" customHeight="1" spans="1:14">
      <c r="A61" s="35">
        <f>SUBTOTAL(3,B$10:B61)*1</f>
        <v>33</v>
      </c>
      <c r="B61" s="31" t="s">
        <v>197</v>
      </c>
      <c r="C61" s="31" t="s">
        <v>198</v>
      </c>
      <c r="D61" s="38" t="s">
        <v>25</v>
      </c>
      <c r="E61" s="31" t="s">
        <v>199</v>
      </c>
      <c r="F61" s="31" t="s">
        <v>51</v>
      </c>
      <c r="G61" s="31" t="s">
        <v>200</v>
      </c>
      <c r="H61" s="31">
        <v>20</v>
      </c>
      <c r="I61" s="31">
        <v>20</v>
      </c>
      <c r="J61" s="44"/>
      <c r="K61" s="44"/>
      <c r="L61" s="44"/>
      <c r="M61" s="31" t="s">
        <v>149</v>
      </c>
      <c r="N61" s="31" t="s">
        <v>149</v>
      </c>
    </row>
    <row r="62" s="1" customFormat="1" ht="84" customHeight="1" spans="1:14">
      <c r="A62" s="35">
        <f>SUBTOTAL(3,B$10:B62)*1</f>
        <v>34</v>
      </c>
      <c r="B62" s="31" t="s">
        <v>201</v>
      </c>
      <c r="C62" s="31" t="s">
        <v>202</v>
      </c>
      <c r="D62" s="38" t="s">
        <v>25</v>
      </c>
      <c r="E62" s="31" t="s">
        <v>203</v>
      </c>
      <c r="F62" s="31" t="s">
        <v>62</v>
      </c>
      <c r="G62" s="31" t="s">
        <v>204</v>
      </c>
      <c r="H62" s="44">
        <v>45</v>
      </c>
      <c r="I62" s="44"/>
      <c r="J62" s="44"/>
      <c r="K62" s="44"/>
      <c r="L62" s="44">
        <v>45</v>
      </c>
      <c r="M62" s="31" t="s">
        <v>149</v>
      </c>
      <c r="N62" s="31" t="s">
        <v>149</v>
      </c>
    </row>
    <row r="63" s="7" customFormat="1" ht="81" customHeight="1" spans="1:14">
      <c r="A63" s="35">
        <f>SUBTOTAL(3,B$10:B63)*1</f>
        <v>35</v>
      </c>
      <c r="B63" s="31" t="s">
        <v>205</v>
      </c>
      <c r="C63" s="31" t="s">
        <v>206</v>
      </c>
      <c r="D63" s="38" t="s">
        <v>25</v>
      </c>
      <c r="E63" s="31" t="s">
        <v>207</v>
      </c>
      <c r="F63" s="31" t="s">
        <v>62</v>
      </c>
      <c r="G63" s="31" t="s">
        <v>208</v>
      </c>
      <c r="H63" s="44">
        <v>84</v>
      </c>
      <c r="I63" s="44">
        <v>72</v>
      </c>
      <c r="J63" s="44"/>
      <c r="K63" s="44"/>
      <c r="L63" s="44">
        <v>12</v>
      </c>
      <c r="M63" s="31" t="s">
        <v>149</v>
      </c>
      <c r="N63" s="31" t="s">
        <v>149</v>
      </c>
    </row>
    <row r="64" s="7" customFormat="1" ht="78" customHeight="1" spans="1:14">
      <c r="A64" s="35">
        <f>SUBTOTAL(3,B$10:B64)*1</f>
        <v>36</v>
      </c>
      <c r="B64" s="31" t="s">
        <v>209</v>
      </c>
      <c r="C64" s="31" t="s">
        <v>210</v>
      </c>
      <c r="D64" s="38" t="s">
        <v>25</v>
      </c>
      <c r="E64" s="31" t="s">
        <v>211</v>
      </c>
      <c r="F64" s="31" t="s">
        <v>27</v>
      </c>
      <c r="G64" s="31" t="s">
        <v>212</v>
      </c>
      <c r="H64" s="44">
        <v>22</v>
      </c>
      <c r="I64" s="44">
        <v>20</v>
      </c>
      <c r="J64" s="44"/>
      <c r="K64" s="44"/>
      <c r="L64" s="44">
        <v>2</v>
      </c>
      <c r="M64" s="31" t="s">
        <v>149</v>
      </c>
      <c r="N64" s="31" t="s">
        <v>149</v>
      </c>
    </row>
    <row r="65" s="1" customFormat="1" ht="78" customHeight="1" spans="1:14">
      <c r="A65" s="35">
        <f>SUBTOTAL(3,B$10:B65)*1</f>
        <v>37</v>
      </c>
      <c r="B65" s="31" t="s">
        <v>213</v>
      </c>
      <c r="C65" s="31" t="s">
        <v>214</v>
      </c>
      <c r="D65" s="38" t="s">
        <v>25</v>
      </c>
      <c r="E65" s="31" t="s">
        <v>215</v>
      </c>
      <c r="F65" s="31" t="s">
        <v>83</v>
      </c>
      <c r="G65" s="31" t="s">
        <v>84</v>
      </c>
      <c r="H65" s="31">
        <v>38</v>
      </c>
      <c r="I65" s="44">
        <v>32</v>
      </c>
      <c r="J65" s="44"/>
      <c r="K65" s="44"/>
      <c r="L65" s="44">
        <v>6</v>
      </c>
      <c r="M65" s="31" t="s">
        <v>149</v>
      </c>
      <c r="N65" s="31" t="s">
        <v>149</v>
      </c>
    </row>
    <row r="66" s="7" customFormat="1" ht="81" customHeight="1" spans="1:14">
      <c r="A66" s="35">
        <f>SUBTOTAL(3,B$10:B66)*1</f>
        <v>38</v>
      </c>
      <c r="B66" s="31" t="s">
        <v>216</v>
      </c>
      <c r="C66" s="31" t="s">
        <v>217</v>
      </c>
      <c r="D66" s="38" t="s">
        <v>25</v>
      </c>
      <c r="E66" s="31" t="s">
        <v>218</v>
      </c>
      <c r="F66" s="31" t="s">
        <v>128</v>
      </c>
      <c r="G66" s="31" t="s">
        <v>219</v>
      </c>
      <c r="H66" s="31">
        <v>40</v>
      </c>
      <c r="I66" s="44">
        <v>34</v>
      </c>
      <c r="J66" s="44"/>
      <c r="K66" s="44"/>
      <c r="L66" s="44">
        <v>6</v>
      </c>
      <c r="M66" s="31" t="s">
        <v>149</v>
      </c>
      <c r="N66" s="31" t="s">
        <v>149</v>
      </c>
    </row>
    <row r="67" s="8" customFormat="1" ht="86" customHeight="1" spans="1:14">
      <c r="A67" s="35">
        <f>SUBTOTAL(3,B$10:B67)*1</f>
        <v>39</v>
      </c>
      <c r="B67" s="31" t="s">
        <v>220</v>
      </c>
      <c r="C67" s="31" t="s">
        <v>214</v>
      </c>
      <c r="D67" s="38" t="s">
        <v>25</v>
      </c>
      <c r="E67" s="31" t="s">
        <v>221</v>
      </c>
      <c r="F67" s="31" t="s">
        <v>62</v>
      </c>
      <c r="G67" s="31" t="s">
        <v>222</v>
      </c>
      <c r="H67" s="31">
        <v>43</v>
      </c>
      <c r="I67" s="44">
        <v>37</v>
      </c>
      <c r="J67" s="44"/>
      <c r="K67" s="44"/>
      <c r="L67" s="44">
        <v>6</v>
      </c>
      <c r="M67" s="31" t="s">
        <v>149</v>
      </c>
      <c r="N67" s="31" t="s">
        <v>149</v>
      </c>
    </row>
    <row r="68" s="8" customFormat="1" ht="85" customHeight="1" spans="1:14">
      <c r="A68" s="35">
        <f>SUBTOTAL(3,B$10:B68)*1</f>
        <v>40</v>
      </c>
      <c r="B68" s="31" t="s">
        <v>223</v>
      </c>
      <c r="C68" s="31" t="s">
        <v>224</v>
      </c>
      <c r="D68" s="38" t="s">
        <v>25</v>
      </c>
      <c r="E68" s="31" t="s">
        <v>225</v>
      </c>
      <c r="F68" s="31" t="s">
        <v>51</v>
      </c>
      <c r="G68" s="31" t="s">
        <v>226</v>
      </c>
      <c r="H68" s="31">
        <v>86</v>
      </c>
      <c r="I68" s="31">
        <v>74</v>
      </c>
      <c r="J68" s="44"/>
      <c r="K68" s="44"/>
      <c r="L68" s="44">
        <v>12</v>
      </c>
      <c r="M68" s="31" t="s">
        <v>149</v>
      </c>
      <c r="N68" s="31" t="s">
        <v>149</v>
      </c>
    </row>
    <row r="69" s="8" customFormat="1" ht="39" customHeight="1" spans="1:14">
      <c r="A69" s="30" t="s">
        <v>227</v>
      </c>
      <c r="B69" s="37"/>
      <c r="C69" s="31"/>
      <c r="D69" s="31"/>
      <c r="E69" s="31"/>
      <c r="F69" s="31"/>
      <c r="G69" s="31"/>
      <c r="H69" s="31">
        <f>SUM(H70:H77)</f>
        <v>497</v>
      </c>
      <c r="I69" s="31">
        <f>SUM(I70:I77)</f>
        <v>419</v>
      </c>
      <c r="J69" s="31">
        <f>SUM(J70:J77)</f>
        <v>30</v>
      </c>
      <c r="K69" s="31"/>
      <c r="L69" s="31">
        <f>SUM(L70:L77)</f>
        <v>48</v>
      </c>
      <c r="M69" s="31"/>
      <c r="N69" s="31"/>
    </row>
    <row r="70" s="8" customFormat="1" ht="79" customHeight="1" spans="1:14">
      <c r="A70" s="35">
        <f>SUBTOTAL(3,B$10:B70)*1</f>
        <v>41</v>
      </c>
      <c r="B70" s="31" t="s">
        <v>228</v>
      </c>
      <c r="C70" s="31" t="s">
        <v>229</v>
      </c>
      <c r="D70" s="31" t="s">
        <v>25</v>
      </c>
      <c r="E70" s="31" t="s">
        <v>230</v>
      </c>
      <c r="F70" s="31" t="s">
        <v>117</v>
      </c>
      <c r="G70" s="31" t="s">
        <v>231</v>
      </c>
      <c r="H70" s="31">
        <v>54</v>
      </c>
      <c r="I70" s="31">
        <v>54</v>
      </c>
      <c r="J70" s="31"/>
      <c r="K70" s="31"/>
      <c r="L70" s="31"/>
      <c r="M70" s="31" t="s">
        <v>232</v>
      </c>
      <c r="N70" s="31" t="s">
        <v>30</v>
      </c>
    </row>
    <row r="71" s="9" customFormat="1" ht="72" customHeight="1" spans="1:14">
      <c r="A71" s="35">
        <f>SUBTOTAL(3,B$10:B71)*1</f>
        <v>42</v>
      </c>
      <c r="B71" s="31" t="s">
        <v>233</v>
      </c>
      <c r="C71" s="31" t="s">
        <v>234</v>
      </c>
      <c r="D71" s="31" t="s">
        <v>25</v>
      </c>
      <c r="E71" s="31" t="s">
        <v>215</v>
      </c>
      <c r="F71" s="31" t="s">
        <v>83</v>
      </c>
      <c r="G71" s="31" t="s">
        <v>84</v>
      </c>
      <c r="H71" s="31">
        <v>30</v>
      </c>
      <c r="I71" s="48"/>
      <c r="J71" s="31">
        <v>30</v>
      </c>
      <c r="K71" s="31"/>
      <c r="L71" s="31"/>
      <c r="M71" s="31" t="s">
        <v>235</v>
      </c>
      <c r="N71" s="31" t="s">
        <v>30</v>
      </c>
    </row>
    <row r="72" s="9" customFormat="1" ht="72" customHeight="1" spans="1:14">
      <c r="A72" s="35">
        <f>SUBTOTAL(3,B$10:B72)*1</f>
        <v>43</v>
      </c>
      <c r="B72" s="31" t="s">
        <v>236</v>
      </c>
      <c r="C72" s="31" t="s">
        <v>237</v>
      </c>
      <c r="D72" s="31" t="s">
        <v>25</v>
      </c>
      <c r="E72" s="31" t="s">
        <v>238</v>
      </c>
      <c r="F72" s="31" t="s">
        <v>128</v>
      </c>
      <c r="G72" s="31" t="s">
        <v>239</v>
      </c>
      <c r="H72" s="31">
        <v>45</v>
      </c>
      <c r="I72" s="31">
        <v>45</v>
      </c>
      <c r="J72" s="48"/>
      <c r="K72" s="31"/>
      <c r="L72" s="31"/>
      <c r="M72" s="31" t="s">
        <v>240</v>
      </c>
      <c r="N72" s="31" t="s">
        <v>30</v>
      </c>
    </row>
    <row r="73" s="9" customFormat="1" ht="66" customHeight="1" spans="1:14">
      <c r="A73" s="35">
        <f>SUBTOTAL(3,B$10:B73)*1</f>
        <v>44</v>
      </c>
      <c r="B73" s="31" t="s">
        <v>241</v>
      </c>
      <c r="C73" s="31" t="s">
        <v>242</v>
      </c>
      <c r="D73" s="31" t="s">
        <v>25</v>
      </c>
      <c r="E73" s="31" t="s">
        <v>243</v>
      </c>
      <c r="F73" s="31" t="s">
        <v>62</v>
      </c>
      <c r="G73" s="31" t="s">
        <v>204</v>
      </c>
      <c r="H73" s="31">
        <v>45</v>
      </c>
      <c r="I73" s="31">
        <v>45</v>
      </c>
      <c r="J73" s="31"/>
      <c r="K73" s="31"/>
      <c r="L73" s="31"/>
      <c r="M73" s="31" t="s">
        <v>244</v>
      </c>
      <c r="N73" s="31" t="s">
        <v>30</v>
      </c>
    </row>
    <row r="74" s="9" customFormat="1" ht="61" customHeight="1" spans="1:14">
      <c r="A74" s="35">
        <f>SUBTOTAL(3,B$10:B74)*1</f>
        <v>45</v>
      </c>
      <c r="B74" s="31" t="s">
        <v>245</v>
      </c>
      <c r="C74" s="31" t="s">
        <v>246</v>
      </c>
      <c r="D74" s="31" t="s">
        <v>25</v>
      </c>
      <c r="E74" s="31" t="s">
        <v>247</v>
      </c>
      <c r="F74" s="31" t="s">
        <v>169</v>
      </c>
      <c r="G74" s="31" t="s">
        <v>248</v>
      </c>
      <c r="H74" s="31">
        <v>75</v>
      </c>
      <c r="I74" s="31">
        <v>75</v>
      </c>
      <c r="J74" s="31"/>
      <c r="K74" s="31"/>
      <c r="L74" s="31"/>
      <c r="M74" s="31" t="s">
        <v>249</v>
      </c>
      <c r="N74" s="31" t="s">
        <v>30</v>
      </c>
    </row>
    <row r="75" s="9" customFormat="1" ht="79" customHeight="1" spans="1:14">
      <c r="A75" s="35">
        <f>SUBTOTAL(3,B$10:B75)*1</f>
        <v>46</v>
      </c>
      <c r="B75" s="31" t="s">
        <v>250</v>
      </c>
      <c r="C75" s="31" t="s">
        <v>251</v>
      </c>
      <c r="D75" s="31"/>
      <c r="E75" s="31" t="s">
        <v>252</v>
      </c>
      <c r="F75" s="31" t="s">
        <v>57</v>
      </c>
      <c r="G75" s="31" t="s">
        <v>95</v>
      </c>
      <c r="H75" s="31">
        <v>150</v>
      </c>
      <c r="I75" s="31">
        <v>150</v>
      </c>
      <c r="J75" s="31"/>
      <c r="K75" s="31"/>
      <c r="L75" s="31"/>
      <c r="M75" s="31" t="s">
        <v>253</v>
      </c>
      <c r="N75" s="31" t="s">
        <v>30</v>
      </c>
    </row>
    <row r="76" s="9" customFormat="1" ht="79" customHeight="1" spans="1:14">
      <c r="A76" s="35">
        <f>SUBTOTAL(3,B$10:B76)*1</f>
        <v>47</v>
      </c>
      <c r="B76" s="31" t="s">
        <v>254</v>
      </c>
      <c r="C76" s="31" t="s">
        <v>255</v>
      </c>
      <c r="D76" s="38" t="s">
        <v>25</v>
      </c>
      <c r="E76" s="31" t="s">
        <v>256</v>
      </c>
      <c r="F76" s="31" t="s">
        <v>57</v>
      </c>
      <c r="G76" s="31" t="s">
        <v>257</v>
      </c>
      <c r="H76" s="31">
        <v>56</v>
      </c>
      <c r="I76" s="44">
        <v>50</v>
      </c>
      <c r="J76" s="44"/>
      <c r="K76" s="44"/>
      <c r="L76" s="44">
        <v>6</v>
      </c>
      <c r="M76" s="31" t="s">
        <v>149</v>
      </c>
      <c r="N76" s="31" t="s">
        <v>149</v>
      </c>
    </row>
    <row r="77" s="9" customFormat="1" ht="79" customHeight="1" spans="1:14">
      <c r="A77" s="35">
        <f>SUBTOTAL(3,B$10:B77)*1</f>
        <v>48</v>
      </c>
      <c r="B77" s="31" t="s">
        <v>258</v>
      </c>
      <c r="C77" s="31" t="s">
        <v>259</v>
      </c>
      <c r="D77" s="38" t="s">
        <v>25</v>
      </c>
      <c r="E77" s="31" t="s">
        <v>260</v>
      </c>
      <c r="F77" s="31" t="s">
        <v>51</v>
      </c>
      <c r="G77" s="31" t="s">
        <v>52</v>
      </c>
      <c r="H77" s="44">
        <v>42</v>
      </c>
      <c r="I77" s="44"/>
      <c r="J77" s="44"/>
      <c r="K77" s="44"/>
      <c r="L77" s="44">
        <v>42</v>
      </c>
      <c r="M77" s="31" t="s">
        <v>149</v>
      </c>
      <c r="N77" s="31" t="s">
        <v>149</v>
      </c>
    </row>
    <row r="78" s="9" customFormat="1" ht="30" customHeight="1" spans="1:14">
      <c r="A78" s="30" t="s">
        <v>261</v>
      </c>
      <c r="B78" s="37"/>
      <c r="C78" s="31"/>
      <c r="D78" s="31"/>
      <c r="E78" s="31"/>
      <c r="F78" s="31"/>
      <c r="G78" s="31"/>
      <c r="H78" s="31">
        <f>SUM(H79:H83)</f>
        <v>310</v>
      </c>
      <c r="I78" s="31">
        <f>SUM(I79:I83)</f>
        <v>111</v>
      </c>
      <c r="J78" s="31">
        <f>SUM(J79:J83)</f>
        <v>124</v>
      </c>
      <c r="K78" s="31"/>
      <c r="L78" s="31">
        <f>SUM(L79:L83)</f>
        <v>75</v>
      </c>
      <c r="M78" s="31"/>
      <c r="N78" s="31"/>
    </row>
    <row r="79" s="9" customFormat="1" ht="99" customHeight="1" spans="1:14">
      <c r="A79" s="35">
        <f>SUBTOTAL(3,B$10:B79)*1</f>
        <v>49</v>
      </c>
      <c r="B79" s="42" t="s">
        <v>262</v>
      </c>
      <c r="C79" s="42" t="s">
        <v>263</v>
      </c>
      <c r="D79" s="39" t="s">
        <v>81</v>
      </c>
      <c r="E79" s="31" t="s">
        <v>264</v>
      </c>
      <c r="F79" s="42" t="s">
        <v>62</v>
      </c>
      <c r="G79" s="49" t="s">
        <v>204</v>
      </c>
      <c r="H79" s="31">
        <v>94.4</v>
      </c>
      <c r="I79" s="31"/>
      <c r="J79" s="31">
        <v>85</v>
      </c>
      <c r="K79" s="31"/>
      <c r="L79" s="31">
        <v>9.4</v>
      </c>
      <c r="M79" s="42" t="s">
        <v>86</v>
      </c>
      <c r="N79" s="42" t="s">
        <v>86</v>
      </c>
    </row>
    <row r="80" s="9" customFormat="1" ht="99" customHeight="1" spans="1:14">
      <c r="A80" s="35">
        <f>SUBTOTAL(3,B$10:B80)*1</f>
        <v>50</v>
      </c>
      <c r="B80" s="42" t="s">
        <v>265</v>
      </c>
      <c r="C80" s="50" t="s">
        <v>266</v>
      </c>
      <c r="D80" s="39" t="s">
        <v>81</v>
      </c>
      <c r="E80" s="31" t="s">
        <v>267</v>
      </c>
      <c r="F80" s="42" t="s">
        <v>117</v>
      </c>
      <c r="G80" s="49" t="s">
        <v>231</v>
      </c>
      <c r="H80" s="31">
        <v>79.9</v>
      </c>
      <c r="I80" s="31">
        <v>48</v>
      </c>
      <c r="J80" s="31">
        <v>22</v>
      </c>
      <c r="K80" s="31"/>
      <c r="L80" s="31">
        <v>9.9</v>
      </c>
      <c r="M80" s="42" t="s">
        <v>86</v>
      </c>
      <c r="N80" s="42" t="s">
        <v>86</v>
      </c>
    </row>
    <row r="81" s="9" customFormat="1" ht="89" customHeight="1" spans="1:14">
      <c r="A81" s="35">
        <f>SUBTOTAL(3,B$10:B81)*1</f>
        <v>51</v>
      </c>
      <c r="B81" s="42" t="s">
        <v>268</v>
      </c>
      <c r="C81" s="42" t="s">
        <v>269</v>
      </c>
      <c r="D81" s="39" t="s">
        <v>81</v>
      </c>
      <c r="E81" s="31" t="s">
        <v>270</v>
      </c>
      <c r="F81" s="42" t="s">
        <v>83</v>
      </c>
      <c r="G81" s="49" t="s">
        <v>271</v>
      </c>
      <c r="H81" s="31">
        <v>37.3</v>
      </c>
      <c r="I81" s="31">
        <v>34</v>
      </c>
      <c r="J81" s="31"/>
      <c r="K81" s="31"/>
      <c r="L81" s="31">
        <v>3.3</v>
      </c>
      <c r="M81" s="42" t="s">
        <v>86</v>
      </c>
      <c r="N81" s="42" t="s">
        <v>86</v>
      </c>
    </row>
    <row r="82" s="9" customFormat="1" ht="90" customHeight="1" spans="1:14">
      <c r="A82" s="35">
        <f>SUBTOTAL(3,B$10:B82)*1</f>
        <v>52</v>
      </c>
      <c r="B82" s="42" t="s">
        <v>272</v>
      </c>
      <c r="C82" s="42" t="s">
        <v>273</v>
      </c>
      <c r="D82" s="39" t="s">
        <v>81</v>
      </c>
      <c r="E82" s="31" t="s">
        <v>274</v>
      </c>
      <c r="F82" s="31" t="s">
        <v>62</v>
      </c>
      <c r="G82" s="31" t="s">
        <v>275</v>
      </c>
      <c r="H82" s="31">
        <v>51.4</v>
      </c>
      <c r="I82" s="31">
        <v>29</v>
      </c>
      <c r="J82" s="31">
        <v>17</v>
      </c>
      <c r="K82" s="31"/>
      <c r="L82" s="31">
        <v>5.4</v>
      </c>
      <c r="M82" s="42" t="s">
        <v>86</v>
      </c>
      <c r="N82" s="42" t="s">
        <v>86</v>
      </c>
    </row>
    <row r="83" s="9" customFormat="1" ht="56" customHeight="1" spans="1:14">
      <c r="A83" s="35">
        <f>SUBTOTAL(3,B$10:B83)*1</f>
        <v>53</v>
      </c>
      <c r="B83" s="31" t="s">
        <v>276</v>
      </c>
      <c r="C83" s="31" t="s">
        <v>277</v>
      </c>
      <c r="D83" s="31" t="s">
        <v>25</v>
      </c>
      <c r="E83" s="31" t="s">
        <v>278</v>
      </c>
      <c r="F83" s="38" t="s">
        <v>68</v>
      </c>
      <c r="G83" s="31" t="s">
        <v>69</v>
      </c>
      <c r="H83" s="31">
        <v>47</v>
      </c>
      <c r="I83" s="31"/>
      <c r="J83" s="31"/>
      <c r="K83" s="31"/>
      <c r="L83" s="31">
        <v>47</v>
      </c>
      <c r="M83" s="31" t="s">
        <v>86</v>
      </c>
      <c r="N83" s="31" t="s">
        <v>86</v>
      </c>
    </row>
    <row r="84" s="9" customFormat="1" ht="28" customHeight="1" spans="1:14">
      <c r="A84" s="34" t="s">
        <v>279</v>
      </c>
      <c r="B84" s="42"/>
      <c r="C84" s="42"/>
      <c r="D84" s="39"/>
      <c r="E84" s="31"/>
      <c r="F84" s="31"/>
      <c r="G84" s="31"/>
      <c r="H84" s="31">
        <f>H85</f>
        <v>300</v>
      </c>
      <c r="I84" s="31">
        <f>I85</f>
        <v>100</v>
      </c>
      <c r="J84" s="31">
        <f>J85</f>
        <v>0</v>
      </c>
      <c r="K84" s="31"/>
      <c r="L84" s="31">
        <f>L85</f>
        <v>200</v>
      </c>
      <c r="M84" s="42"/>
      <c r="N84" s="42"/>
    </row>
    <row r="85" s="9" customFormat="1" ht="29" customHeight="1" spans="1:14">
      <c r="A85" s="30" t="s">
        <v>280</v>
      </c>
      <c r="B85" s="42"/>
      <c r="C85" s="42"/>
      <c r="D85" s="39"/>
      <c r="E85" s="31"/>
      <c r="F85" s="31"/>
      <c r="G85" s="31"/>
      <c r="H85" s="31">
        <f>SUM(H86:H89)</f>
        <v>300</v>
      </c>
      <c r="I85" s="31">
        <f>SUM(I86:I89)</f>
        <v>100</v>
      </c>
      <c r="J85" s="31">
        <f>SUM(J86:J89)</f>
        <v>0</v>
      </c>
      <c r="K85" s="31"/>
      <c r="L85" s="31">
        <f>SUM(L86:L89)</f>
        <v>200</v>
      </c>
      <c r="M85" s="42"/>
      <c r="N85" s="42"/>
    </row>
    <row r="86" s="9" customFormat="1" ht="90" customHeight="1" spans="1:14">
      <c r="A86" s="35">
        <f>SUBTOTAL(3,B$10:B86)*1</f>
        <v>54</v>
      </c>
      <c r="B86" s="31" t="s">
        <v>281</v>
      </c>
      <c r="C86" s="51" t="s">
        <v>282</v>
      </c>
      <c r="D86" s="38" t="s">
        <v>283</v>
      </c>
      <c r="E86" s="51" t="s">
        <v>284</v>
      </c>
      <c r="F86" s="31" t="s">
        <v>128</v>
      </c>
      <c r="G86" s="37" t="s">
        <v>285</v>
      </c>
      <c r="H86" s="31">
        <v>100</v>
      </c>
      <c r="I86" s="31"/>
      <c r="J86" s="31"/>
      <c r="K86" s="31"/>
      <c r="L86" s="31">
        <v>100</v>
      </c>
      <c r="M86" s="31" t="s">
        <v>286</v>
      </c>
      <c r="N86" s="31" t="s">
        <v>286</v>
      </c>
    </row>
    <row r="87" s="9" customFormat="1" ht="90" customHeight="1" spans="1:14">
      <c r="A87" s="35">
        <f>SUBTOTAL(3,B$10:B87)*1</f>
        <v>55</v>
      </c>
      <c r="B87" s="31" t="s">
        <v>287</v>
      </c>
      <c r="C87" s="51" t="s">
        <v>288</v>
      </c>
      <c r="D87" s="38" t="s">
        <v>283</v>
      </c>
      <c r="E87" s="51" t="s">
        <v>289</v>
      </c>
      <c r="F87" s="31" t="s">
        <v>290</v>
      </c>
      <c r="G87" s="37" t="s">
        <v>291</v>
      </c>
      <c r="H87" s="31">
        <v>71</v>
      </c>
      <c r="I87" s="44"/>
      <c r="J87" s="44"/>
      <c r="K87" s="44"/>
      <c r="L87" s="44">
        <v>71</v>
      </c>
      <c r="M87" s="31" t="s">
        <v>286</v>
      </c>
      <c r="N87" s="31" t="s">
        <v>286</v>
      </c>
    </row>
    <row r="88" s="9" customFormat="1" ht="90" customHeight="1" spans="1:14">
      <c r="A88" s="35">
        <f>SUBTOTAL(3,B$10:B88)*1</f>
        <v>56</v>
      </c>
      <c r="B88" s="31" t="s">
        <v>292</v>
      </c>
      <c r="C88" s="51" t="s">
        <v>293</v>
      </c>
      <c r="D88" s="38" t="s">
        <v>283</v>
      </c>
      <c r="E88" s="51" t="s">
        <v>294</v>
      </c>
      <c r="F88" s="31" t="s">
        <v>117</v>
      </c>
      <c r="G88" s="31" t="s">
        <v>118</v>
      </c>
      <c r="H88" s="31">
        <v>64</v>
      </c>
      <c r="I88" s="44">
        <v>50</v>
      </c>
      <c r="J88" s="44"/>
      <c r="K88" s="44"/>
      <c r="L88" s="44">
        <v>14</v>
      </c>
      <c r="M88" s="31" t="s">
        <v>286</v>
      </c>
      <c r="N88" s="31" t="s">
        <v>286</v>
      </c>
    </row>
    <row r="89" s="9" customFormat="1" ht="90" customHeight="1" spans="1:14">
      <c r="A89" s="35">
        <f>SUBTOTAL(3,B$10:B89)*1</f>
        <v>57</v>
      </c>
      <c r="B89" s="31" t="s">
        <v>295</v>
      </c>
      <c r="C89" s="51" t="s">
        <v>296</v>
      </c>
      <c r="D89" s="38" t="s">
        <v>283</v>
      </c>
      <c r="E89" s="51" t="s">
        <v>297</v>
      </c>
      <c r="F89" s="31" t="s">
        <v>62</v>
      </c>
      <c r="G89" s="31" t="s">
        <v>298</v>
      </c>
      <c r="H89" s="31">
        <v>65</v>
      </c>
      <c r="I89" s="44">
        <v>50</v>
      </c>
      <c r="J89" s="44"/>
      <c r="K89" s="44"/>
      <c r="L89" s="44">
        <v>15</v>
      </c>
      <c r="M89" s="31" t="s">
        <v>286</v>
      </c>
      <c r="N89" s="31" t="s">
        <v>286</v>
      </c>
    </row>
    <row r="90" s="9" customFormat="1" ht="27" customHeight="1" spans="1:14">
      <c r="A90" s="52" t="s">
        <v>299</v>
      </c>
      <c r="B90" s="53"/>
      <c r="C90" s="31"/>
      <c r="D90" s="37"/>
      <c r="E90" s="37"/>
      <c r="F90" s="37"/>
      <c r="G90" s="37"/>
      <c r="H90" s="37">
        <f>H91</f>
        <v>200</v>
      </c>
      <c r="I90" s="37">
        <f>I91</f>
        <v>0</v>
      </c>
      <c r="J90" s="37">
        <f>J91</f>
        <v>0</v>
      </c>
      <c r="K90" s="37"/>
      <c r="L90" s="37">
        <f t="shared" ref="L90:L92" si="1">L91</f>
        <v>200</v>
      </c>
      <c r="M90" s="31"/>
      <c r="N90" s="37"/>
    </row>
    <row r="91" s="9" customFormat="1" ht="21" customHeight="1" spans="1:14">
      <c r="A91" s="54" t="s">
        <v>300</v>
      </c>
      <c r="B91" s="53"/>
      <c r="C91" s="31"/>
      <c r="D91" s="37"/>
      <c r="E91" s="37"/>
      <c r="F91" s="37"/>
      <c r="G91" s="37"/>
      <c r="H91" s="37">
        <f>H92</f>
        <v>200</v>
      </c>
      <c r="I91" s="37">
        <f>I92</f>
        <v>0</v>
      </c>
      <c r="J91" s="37">
        <f>J92</f>
        <v>0</v>
      </c>
      <c r="K91" s="37"/>
      <c r="L91" s="37">
        <f t="shared" si="1"/>
        <v>200</v>
      </c>
      <c r="M91" s="31"/>
      <c r="N91" s="37"/>
    </row>
    <row r="92" s="9" customFormat="1" ht="38" customHeight="1" spans="1:14">
      <c r="A92" s="52" t="s">
        <v>301</v>
      </c>
      <c r="B92" s="53"/>
      <c r="C92" s="31"/>
      <c r="D92" s="37"/>
      <c r="E92" s="37"/>
      <c r="F92" s="37"/>
      <c r="G92" s="37"/>
      <c r="H92" s="37">
        <f>H93</f>
        <v>200</v>
      </c>
      <c r="I92" s="37">
        <f>I93</f>
        <v>0</v>
      </c>
      <c r="J92" s="37">
        <f>J93</f>
        <v>0</v>
      </c>
      <c r="K92" s="37"/>
      <c r="L92" s="37">
        <f t="shared" si="1"/>
        <v>200</v>
      </c>
      <c r="M92" s="31"/>
      <c r="N92" s="37"/>
    </row>
    <row r="93" s="9" customFormat="1" ht="58" customHeight="1" spans="1:14">
      <c r="A93" s="35">
        <f>SUBTOTAL(3,B$10:B93)*1</f>
        <v>58</v>
      </c>
      <c r="B93" s="38" t="s">
        <v>302</v>
      </c>
      <c r="C93" s="38" t="s">
        <v>303</v>
      </c>
      <c r="D93" s="38" t="s">
        <v>25</v>
      </c>
      <c r="E93" s="38" t="s">
        <v>304</v>
      </c>
      <c r="F93" s="38" t="s">
        <v>68</v>
      </c>
      <c r="G93" s="38" t="s">
        <v>69</v>
      </c>
      <c r="H93" s="44">
        <v>200</v>
      </c>
      <c r="I93" s="44"/>
      <c r="J93" s="44"/>
      <c r="K93" s="44"/>
      <c r="L93" s="44">
        <v>200</v>
      </c>
      <c r="M93" s="38" t="s">
        <v>30</v>
      </c>
      <c r="N93" s="38" t="s">
        <v>30</v>
      </c>
    </row>
  </sheetData>
  <mergeCells count="10">
    <mergeCell ref="A2:N2"/>
    <mergeCell ref="A4:A6"/>
    <mergeCell ref="B4:B6"/>
    <mergeCell ref="C4:C6"/>
    <mergeCell ref="D4:D6"/>
    <mergeCell ref="E4:E6"/>
    <mergeCell ref="M4:M6"/>
    <mergeCell ref="N4:N6"/>
    <mergeCell ref="F4:G5"/>
    <mergeCell ref="H4:L5"/>
  </mergeCells>
  <dataValidations count="6">
    <dataValidation allowBlank="1" showInputMessage="1" showErrorMessage="1" sqref="B39:C39 E39 K39 B46 I87 B93 E93 I93 K33:K36"/>
    <dataValidation type="custom" allowBlank="1" showInputMessage="1" showErrorMessage="1" error="只能输入数字" sqref="H46">
      <formula1>ISNUMBER(H46:L110)</formula1>
    </dataValidation>
    <dataValidation type="custom" allowBlank="1" showInputMessage="1" showErrorMessage="1" error="只能输入数字" sqref="H62">
      <formula1>ISNUMBER(H62:L70)</formula1>
    </dataValidation>
    <dataValidation type="custom" allowBlank="1" showInputMessage="1" showErrorMessage="1" error="只能输入数字" sqref="H63">
      <formula1>ISNUMBER(H63:L72)</formula1>
    </dataValidation>
    <dataValidation type="custom" allowBlank="1" showInputMessage="1" showErrorMessage="1" error="只能输入数字" sqref="H64">
      <formula1>ISNUMBER(H64:L74)</formula1>
    </dataValidation>
    <dataValidation type="custom" allowBlank="1" showInputMessage="1" showErrorMessage="1" error="只能输入数字" sqref="H77">
      <formula1>ISNUMBER(H77:L84)</formula1>
    </dataValidation>
  </dataValidations>
  <pageMargins left="0.629861111111111" right="0.0784722222222222" top="1" bottom="1" header="0.5" footer="0.5"/>
  <pageSetup paperSize="9" scale="65"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cp:lastModifiedBy>
  <dcterms:created xsi:type="dcterms:W3CDTF">2023-05-12T11:15:00Z</dcterms:created>
  <dcterms:modified xsi:type="dcterms:W3CDTF">2025-12-23T08:29:30Z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D5DFA047C7584FCBB31E489E96188428_12</vt:lpwstr>
  </property>
  <property fmtid="{D5CDD505-2E9C-101B-9397-08002B2CF9AE}" pid="4" name="CalculationRule">
    <vt:i4>0</vt:i4>
  </property>
</Properties>
</file>